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8" yWindow="-108" windowWidth="23256" windowHeight="12456" activeTab="2"/>
  </bookViews>
  <sheets>
    <sheet name="Thuong xuyen " sheetId="1" r:id="rId1"/>
    <sheet name="TTH 2024" sheetId="5" r:id="rId2"/>
    <sheet name="VK" sheetId="3" r:id="rId3"/>
    <sheet name="THAM NIEN" sheetId="4" r:id="rId4"/>
  </sheets>
  <definedNames>
    <definedName name="_xlnm._FilterDatabase" localSheetId="3" hidden="1">'THAM NIEN'!#REF!</definedName>
    <definedName name="_xlnm._FilterDatabase" localSheetId="0" hidden="1">'Thuong xuyen '!$A$9:$W$270</definedName>
    <definedName name="_xlnm._FilterDatabase" localSheetId="1" hidden="1">'TTH 2024'!$A$6:$Q$102</definedName>
    <definedName name="_xlnm.Print_Titles" localSheetId="1">'TTH 2024'!$4:$6</definedName>
    <definedName name="_xlnm.Print_Titles" localSheetId="2">VK!$5:$7</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5"/>
  <c r="A2" i="3" s="1"/>
  <c r="A87" i="5"/>
  <c r="A88"/>
  <c r="A89"/>
  <c r="A91"/>
  <c r="A251" i="1"/>
  <c r="A253"/>
  <c r="A255"/>
  <c r="A14" i="5"/>
  <c r="A16"/>
  <c r="A17"/>
  <c r="A19"/>
  <c r="A20"/>
  <c r="A22"/>
  <c r="A23"/>
  <c r="A24"/>
  <c r="A25"/>
  <c r="A26"/>
  <c r="A28"/>
  <c r="A30"/>
  <c r="A32"/>
  <c r="A34"/>
  <c r="A35"/>
  <c r="A37"/>
  <c r="A39"/>
  <c r="A40"/>
  <c r="A42"/>
  <c r="A44"/>
  <c r="A46"/>
  <c r="A47"/>
  <c r="A48"/>
  <c r="A49"/>
  <c r="A51"/>
  <c r="A53"/>
  <c r="A55"/>
  <c r="A57"/>
  <c r="A58"/>
  <c r="A59"/>
  <c r="A60"/>
  <c r="A62"/>
  <c r="A64"/>
  <c r="A66"/>
  <c r="A67"/>
  <c r="A69"/>
  <c r="A71"/>
  <c r="A72"/>
  <c r="A74"/>
  <c r="A76"/>
  <c r="A78"/>
  <c r="A79"/>
  <c r="A81"/>
  <c r="A83"/>
  <c r="A84"/>
  <c r="A85"/>
  <c r="A86"/>
  <c r="A93"/>
  <c r="A12"/>
  <c r="A10"/>
  <c r="A11" i="1"/>
  <c r="A12"/>
  <c r="A14"/>
  <c r="A15"/>
  <c r="A16"/>
  <c r="A17"/>
  <c r="A18"/>
  <c r="A20"/>
  <c r="A22"/>
  <c r="A23"/>
  <c r="A24"/>
  <c r="A26"/>
  <c r="A27"/>
  <c r="A28"/>
  <c r="A30"/>
  <c r="A31"/>
  <c r="A32"/>
  <c r="A33"/>
  <c r="A34"/>
  <c r="A35"/>
  <c r="A36"/>
  <c r="A38"/>
  <c r="A39"/>
  <c r="A40"/>
  <c r="A42"/>
  <c r="A44"/>
  <c r="A45"/>
  <c r="A46"/>
  <c r="A47"/>
  <c r="A48"/>
  <c r="A49"/>
  <c r="A51"/>
  <c r="A52"/>
  <c r="A53"/>
  <c r="A55"/>
  <c r="A56"/>
  <c r="A57"/>
  <c r="A58"/>
  <c r="A59"/>
  <c r="A61"/>
  <c r="A62"/>
  <c r="A63"/>
  <c r="A64"/>
  <c r="A65"/>
  <c r="A67"/>
  <c r="A68"/>
  <c r="A69"/>
  <c r="A70"/>
  <c r="A71"/>
  <c r="A72"/>
  <c r="A73"/>
  <c r="A74"/>
  <c r="A76"/>
  <c r="A77"/>
  <c r="A79"/>
  <c r="A80"/>
  <c r="A82"/>
  <c r="A83"/>
  <c r="A84"/>
  <c r="A85"/>
  <c r="A86"/>
  <c r="A87"/>
  <c r="A89"/>
  <c r="A90"/>
  <c r="A91"/>
  <c r="A93"/>
  <c r="A94"/>
  <c r="A95"/>
  <c r="A96"/>
  <c r="A98"/>
  <c r="A99"/>
  <c r="A100"/>
  <c r="A101"/>
  <c r="A102"/>
  <c r="A103"/>
  <c r="A104"/>
  <c r="A106"/>
  <c r="A107"/>
  <c r="A108"/>
  <c r="A110"/>
  <c r="A111"/>
  <c r="A112"/>
  <c r="A113"/>
  <c r="A114"/>
  <c r="A115"/>
  <c r="A117"/>
  <c r="A118"/>
  <c r="A119"/>
  <c r="A120"/>
  <c r="A121"/>
  <c r="A122"/>
  <c r="A124"/>
  <c r="A126"/>
  <c r="A127"/>
  <c r="A128"/>
  <c r="A130"/>
  <c r="A131"/>
  <c r="A133"/>
  <c r="A134"/>
  <c r="A135"/>
  <c r="A136"/>
  <c r="A137"/>
  <c r="A138"/>
  <c r="A139"/>
  <c r="A140"/>
  <c r="A142"/>
  <c r="A143"/>
  <c r="A145"/>
  <c r="A146"/>
  <c r="A147"/>
  <c r="A149"/>
  <c r="A150"/>
  <c r="A151"/>
  <c r="A153"/>
  <c r="A154"/>
  <c r="A155"/>
  <c r="A157"/>
  <c r="A158"/>
  <c r="A159"/>
  <c r="A160"/>
  <c r="A162"/>
  <c r="A163"/>
  <c r="A164"/>
  <c r="A165"/>
  <c r="A166"/>
  <c r="A168"/>
  <c r="A169"/>
  <c r="A170"/>
  <c r="A171"/>
  <c r="A173"/>
  <c r="A174"/>
  <c r="A175"/>
  <c r="A176"/>
  <c r="A178"/>
  <c r="A179"/>
  <c r="A180"/>
  <c r="A182"/>
  <c r="A183"/>
  <c r="A184"/>
  <c r="A185"/>
  <c r="A186"/>
  <c r="A187"/>
  <c r="A189"/>
  <c r="A190"/>
  <c r="A192"/>
  <c r="A193"/>
  <c r="A195"/>
  <c r="A196"/>
  <c r="A197"/>
  <c r="A199"/>
  <c r="A200"/>
  <c r="A201"/>
  <c r="A202"/>
  <c r="A203"/>
  <c r="A205"/>
  <c r="A207"/>
  <c r="A208"/>
  <c r="A209"/>
  <c r="A210"/>
  <c r="A211"/>
  <c r="A213"/>
  <c r="A214"/>
  <c r="A215"/>
  <c r="A216"/>
  <c r="A218"/>
  <c r="A219"/>
  <c r="A220"/>
  <c r="A221"/>
  <c r="A223"/>
  <c r="A224"/>
  <c r="A225"/>
  <c r="A226"/>
  <c r="A228"/>
  <c r="A229"/>
  <c r="A230"/>
  <c r="A231"/>
  <c r="A232"/>
  <c r="A234"/>
  <c r="A235"/>
  <c r="A237"/>
  <c r="A238"/>
  <c r="A239"/>
  <c r="A241"/>
  <c r="A242"/>
  <c r="A243"/>
  <c r="A244"/>
  <c r="A245"/>
  <c r="A246"/>
  <c r="A248"/>
  <c r="A250"/>
  <c r="A10"/>
  <c r="A2" i="4" l="1"/>
  <c r="M229" i="1"/>
  <c r="R13" l="1"/>
  <c r="R14"/>
  <c r="R15"/>
  <c r="R16"/>
  <c r="R17"/>
  <c r="R18"/>
  <c r="R19"/>
  <c r="R21"/>
  <c r="R22"/>
  <c r="R23"/>
  <c r="R24"/>
  <c r="R25"/>
  <c r="R26"/>
  <c r="R27"/>
  <c r="R28"/>
  <c r="R29"/>
  <c r="R30"/>
  <c r="R31"/>
  <c r="R32"/>
  <c r="R33"/>
  <c r="R34"/>
  <c r="R35"/>
  <c r="R36"/>
  <c r="R37"/>
  <c r="R41"/>
  <c r="R42"/>
  <c r="R43"/>
  <c r="R50"/>
  <c r="R54"/>
  <c r="R60"/>
  <c r="R61"/>
  <c r="R62"/>
  <c r="R63"/>
  <c r="R64"/>
  <c r="R65"/>
  <c r="R66"/>
  <c r="R67"/>
  <c r="R68"/>
  <c r="R69"/>
  <c r="R70"/>
  <c r="R71"/>
  <c r="R72"/>
  <c r="R73"/>
  <c r="R74"/>
  <c r="R75"/>
  <c r="R76"/>
  <c r="R77"/>
  <c r="R78"/>
  <c r="R79"/>
  <c r="R80"/>
  <c r="R81"/>
  <c r="R82"/>
  <c r="R83"/>
  <c r="R84"/>
  <c r="R85"/>
  <c r="R86"/>
  <c r="R88"/>
  <c r="R89"/>
  <c r="R90"/>
  <c r="R91"/>
  <c r="R92"/>
  <c r="R93"/>
  <c r="R94"/>
  <c r="R95"/>
  <c r="R96"/>
  <c r="R97"/>
  <c r="R98"/>
  <c r="R99"/>
  <c r="R100"/>
  <c r="R101"/>
  <c r="R102"/>
  <c r="R103"/>
  <c r="R104"/>
  <c r="R105"/>
  <c r="R106"/>
  <c r="R107"/>
  <c r="R108"/>
  <c r="R109"/>
  <c r="R116"/>
  <c r="R117"/>
  <c r="R118"/>
  <c r="R119"/>
  <c r="R120"/>
  <c r="R121"/>
  <c r="R122"/>
  <c r="R123"/>
  <c r="R124"/>
  <c r="R125"/>
  <c r="R126"/>
  <c r="R127"/>
  <c r="R128"/>
  <c r="R129"/>
  <c r="R130"/>
  <c r="R131"/>
  <c r="R132"/>
  <c r="R133"/>
  <c r="R134"/>
  <c r="R135"/>
  <c r="R136"/>
  <c r="R137"/>
  <c r="R138"/>
  <c r="R139"/>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204"/>
  <c r="R205"/>
  <c r="R206"/>
  <c r="R207"/>
  <c r="R208"/>
  <c r="R209"/>
  <c r="R210"/>
  <c r="R211"/>
  <c r="R212"/>
  <c r="R215"/>
  <c r="R216"/>
  <c r="R217"/>
  <c r="R218"/>
  <c r="R219"/>
  <c r="R220"/>
  <c r="R221"/>
  <c r="R222"/>
  <c r="R223"/>
  <c r="R224"/>
  <c r="R225"/>
  <c r="R226"/>
  <c r="R227"/>
  <c r="R11"/>
  <c r="R12"/>
  <c r="R10"/>
  <c r="M115" l="1"/>
  <c r="R115" s="1"/>
  <c r="M114"/>
  <c r="R114" s="1"/>
  <c r="M113"/>
  <c r="R113" s="1"/>
  <c r="M112"/>
  <c r="R112" s="1"/>
  <c r="M111"/>
  <c r="R111" s="1"/>
  <c r="M110"/>
  <c r="R110" s="1"/>
  <c r="M22" i="5"/>
  <c r="K22"/>
  <c r="M59" i="1"/>
  <c r="R59" s="1"/>
  <c r="M58"/>
  <c r="R58" s="1"/>
  <c r="M57"/>
  <c r="R57" s="1"/>
  <c r="M56"/>
  <c r="R56" s="1"/>
  <c r="M55"/>
  <c r="R55" s="1"/>
  <c r="M40" l="1"/>
  <c r="R40" s="1"/>
  <c r="M39"/>
  <c r="R39" s="1"/>
  <c r="M38"/>
  <c r="R38" s="1"/>
  <c r="M20" i="5"/>
  <c r="L20"/>
  <c r="K20"/>
  <c r="M19"/>
  <c r="L19"/>
  <c r="K19"/>
  <c r="M49" i="1"/>
  <c r="R49" s="1"/>
  <c r="L49"/>
  <c r="K49"/>
  <c r="M48"/>
  <c r="R48" s="1"/>
  <c r="L48"/>
  <c r="K48"/>
  <c r="M47"/>
  <c r="R47" s="1"/>
  <c r="L47"/>
  <c r="K47"/>
  <c r="M46"/>
  <c r="R46" s="1"/>
  <c r="L46"/>
  <c r="K46"/>
  <c r="M45"/>
  <c r="R45" s="1"/>
  <c r="L45"/>
  <c r="K45"/>
  <c r="M44"/>
  <c r="R44" s="1"/>
  <c r="L44"/>
  <c r="K44"/>
  <c r="M20"/>
  <c r="R20" s="1"/>
  <c r="L20"/>
  <c r="M57" i="5" l="1"/>
  <c r="M140" i="1"/>
  <c r="R140" s="1"/>
  <c r="K136"/>
  <c r="L37" i="5"/>
  <c r="AC21" i="3" l="1"/>
  <c r="M100" i="5"/>
  <c r="M203" i="1"/>
  <c r="R203" s="1"/>
  <c r="M202"/>
  <c r="R202" s="1"/>
  <c r="M201"/>
  <c r="R201" s="1"/>
  <c r="M200"/>
  <c r="R200" s="1"/>
  <c r="M199"/>
  <c r="R199" s="1"/>
  <c r="M232" l="1"/>
  <c r="R232" s="1"/>
  <c r="M231"/>
  <c r="R231" s="1"/>
  <c r="M230"/>
  <c r="R230" s="1"/>
  <c r="R229"/>
  <c r="M228"/>
  <c r="R228" s="1"/>
  <c r="M17" i="5"/>
  <c r="M16"/>
  <c r="M53" i="1"/>
  <c r="R53" s="1"/>
  <c r="M52"/>
  <c r="R52" s="1"/>
  <c r="M51"/>
  <c r="R51" s="1"/>
  <c r="K64" i="5"/>
</calcChain>
</file>

<file path=xl/comments1.xml><?xml version="1.0" encoding="utf-8"?>
<comments xmlns="http://schemas.openxmlformats.org/spreadsheetml/2006/main">
  <authors>
    <author>Admin</author>
  </authors>
  <commentList>
    <comment ref="Q12" authorId="0">
      <text>
        <r>
          <rPr>
            <b/>
            <sz val="9"/>
            <color indexed="81"/>
            <rFont val="Tahoma"/>
            <family val="2"/>
          </rPr>
          <t>Admin:</t>
        </r>
        <r>
          <rPr>
            <sz val="9"/>
            <color indexed="81"/>
            <rFont val="Tahoma"/>
            <family val="2"/>
          </rPr>
          <t xml:space="preserve">
</t>
        </r>
      </text>
    </comment>
    <comment ref="Q28" authorId="0">
      <text>
        <r>
          <rPr>
            <b/>
            <sz val="9"/>
            <color indexed="81"/>
            <rFont val="Tahoma"/>
            <family val="2"/>
          </rPr>
          <t>Admin:</t>
        </r>
        <r>
          <rPr>
            <sz val="9"/>
            <color indexed="81"/>
            <rFont val="Tahoma"/>
            <family val="2"/>
          </rPr>
          <t xml:space="preserve">
</t>
        </r>
      </text>
    </comment>
    <comment ref="Q30" authorId="0">
      <text>
        <r>
          <rPr>
            <b/>
            <sz val="9"/>
            <color indexed="81"/>
            <rFont val="Tahoma"/>
            <family val="2"/>
          </rPr>
          <t>Admin:</t>
        </r>
        <r>
          <rPr>
            <sz val="9"/>
            <color indexed="81"/>
            <rFont val="Tahoma"/>
            <family val="2"/>
          </rPr>
          <t xml:space="preserve">
</t>
        </r>
      </text>
    </comment>
    <comment ref="Q32" authorId="0">
      <text>
        <r>
          <rPr>
            <b/>
            <sz val="9"/>
            <color indexed="81"/>
            <rFont val="Tahoma"/>
            <family val="2"/>
          </rPr>
          <t>Admin:</t>
        </r>
        <r>
          <rPr>
            <sz val="9"/>
            <color indexed="81"/>
            <rFont val="Tahoma"/>
            <family val="2"/>
          </rPr>
          <t xml:space="preserve">
</t>
        </r>
      </text>
    </comment>
    <comment ref="Q34" authorId="0">
      <text>
        <r>
          <rPr>
            <b/>
            <sz val="9"/>
            <color indexed="81"/>
            <rFont val="Tahoma"/>
            <family val="2"/>
          </rPr>
          <t>Admin:</t>
        </r>
        <r>
          <rPr>
            <sz val="9"/>
            <color indexed="81"/>
            <rFont val="Tahoma"/>
            <family val="2"/>
          </rPr>
          <t xml:space="preserve">
</t>
        </r>
      </text>
    </comment>
    <comment ref="Q46" authorId="0">
      <text>
        <r>
          <rPr>
            <b/>
            <sz val="9"/>
            <color indexed="81"/>
            <rFont val="Tahoma"/>
            <family val="2"/>
          </rPr>
          <t>Admin:</t>
        </r>
        <r>
          <rPr>
            <sz val="9"/>
            <color indexed="81"/>
            <rFont val="Tahoma"/>
            <family val="2"/>
          </rPr>
          <t xml:space="preserve">
</t>
        </r>
      </text>
    </comment>
    <comment ref="Q48" authorId="0">
      <text>
        <r>
          <rPr>
            <b/>
            <sz val="9"/>
            <color indexed="81"/>
            <rFont val="Tahoma"/>
            <family val="2"/>
          </rPr>
          <t>Admin:</t>
        </r>
        <r>
          <rPr>
            <sz val="9"/>
            <color indexed="81"/>
            <rFont val="Tahoma"/>
            <family val="2"/>
          </rPr>
          <t xml:space="preserve">
</t>
        </r>
      </text>
    </comment>
    <comment ref="Q51" authorId="0">
      <text>
        <r>
          <rPr>
            <b/>
            <sz val="9"/>
            <color indexed="81"/>
            <rFont val="Tahoma"/>
            <family val="2"/>
          </rPr>
          <t>Admin:</t>
        </r>
        <r>
          <rPr>
            <sz val="9"/>
            <color indexed="81"/>
            <rFont val="Tahoma"/>
            <family val="2"/>
          </rPr>
          <t xml:space="preserve">
</t>
        </r>
      </text>
    </comment>
    <comment ref="Q55" authorId="0">
      <text>
        <r>
          <rPr>
            <b/>
            <sz val="9"/>
            <color indexed="81"/>
            <rFont val="Tahoma"/>
            <family val="2"/>
          </rPr>
          <t>Admin:</t>
        </r>
        <r>
          <rPr>
            <sz val="9"/>
            <color indexed="81"/>
            <rFont val="Tahoma"/>
            <family val="2"/>
          </rPr>
          <t xml:space="preserve">
</t>
        </r>
      </text>
    </comment>
    <comment ref="Q83" authorId="0">
      <text>
        <r>
          <rPr>
            <b/>
            <sz val="9"/>
            <color indexed="81"/>
            <rFont val="Tahoma"/>
            <family val="2"/>
          </rPr>
          <t>Admin:</t>
        </r>
        <r>
          <rPr>
            <sz val="9"/>
            <color indexed="81"/>
            <rFont val="Tahoma"/>
            <family val="2"/>
          </rPr>
          <t xml:space="preserve">
</t>
        </r>
      </text>
    </comment>
    <comment ref="Q85" authorId="0">
      <text>
        <r>
          <rPr>
            <b/>
            <sz val="9"/>
            <color indexed="81"/>
            <rFont val="Tahoma"/>
            <family val="2"/>
          </rPr>
          <t>Admin:</t>
        </r>
        <r>
          <rPr>
            <sz val="9"/>
            <color indexed="81"/>
            <rFont val="Tahoma"/>
            <family val="2"/>
          </rPr>
          <t xml:space="preserve">
</t>
        </r>
      </text>
    </comment>
    <comment ref="Q87" authorId="0">
      <text>
        <r>
          <rPr>
            <b/>
            <sz val="9"/>
            <color indexed="81"/>
            <rFont val="Tahoma"/>
            <family val="2"/>
          </rPr>
          <t>Admin:</t>
        </r>
        <r>
          <rPr>
            <sz val="9"/>
            <color indexed="81"/>
            <rFont val="Tahoma"/>
            <family val="2"/>
          </rPr>
          <t xml:space="preserve">
</t>
        </r>
      </text>
    </comment>
    <comment ref="Q96" authorId="0">
      <text>
        <r>
          <rPr>
            <b/>
            <sz val="9"/>
            <color indexed="81"/>
            <rFont val="Tahoma"/>
            <family val="2"/>
          </rPr>
          <t>Admin:</t>
        </r>
        <r>
          <rPr>
            <sz val="9"/>
            <color indexed="81"/>
            <rFont val="Tahoma"/>
            <family val="2"/>
          </rPr>
          <t xml:space="preserve">
</t>
        </r>
      </text>
    </comment>
  </commentList>
</comments>
</file>

<file path=xl/sharedStrings.xml><?xml version="1.0" encoding="utf-8"?>
<sst xmlns="http://schemas.openxmlformats.org/spreadsheetml/2006/main" count="2496" uniqueCount="833">
  <si>
    <t>STT</t>
  </si>
  <si>
    <t>Họ và tên</t>
  </si>
  <si>
    <t>Năm sinh</t>
  </si>
  <si>
    <t>Trình độ chuyên môn nghiệp vụ được đào tạo</t>
  </si>
  <si>
    <t>Ngạch, chức danh, bậc, hệ số lương trước khi được nâng bậc</t>
  </si>
  <si>
    <t>Kết quả nâng bậc trong năm</t>
  </si>
  <si>
    <t>Ghi chú (Lý do chậm nâng lương)</t>
  </si>
  <si>
    <t>Nam</t>
  </si>
  <si>
    <t>Nữ</t>
  </si>
  <si>
    <t>Ngạch hoặc chức danh</t>
  </si>
  <si>
    <t>Bậc trong ngạch hoặc trong chức danh hiện giữ</t>
  </si>
  <si>
    <t>Hệ số lương ở bậc hiện giữ</t>
  </si>
  <si>
    <t>Thời điểm được xếp</t>
  </si>
  <si>
    <t>Hệ số chênh lệch bảo lưu (nếu có)</t>
  </si>
  <si>
    <t>Bậc lương sau nâng bậc</t>
  </si>
  <si>
    <t>Hệ số lương mới được nâng bậc</t>
  </si>
  <si>
    <t>Thời gian tính nâng bậc lần sau</t>
  </si>
  <si>
    <t>Hộ số chênh lệch bảo lưu (nếu có)</t>
  </si>
  <si>
    <t>Tiền lương tăng thêm do nâng bậc trong năm (1.000đ)</t>
  </si>
  <si>
    <t>(1)</t>
  </si>
  <si>
    <t>(2)</t>
  </si>
  <si>
    <t>(3)</t>
  </si>
  <si>
    <t>(4)</t>
  </si>
  <si>
    <t>(5)</t>
  </si>
  <si>
    <t>(6)</t>
  </si>
  <si>
    <t>(7)</t>
  </si>
  <si>
    <t>(8)</t>
  </si>
  <si>
    <t>(9)</t>
  </si>
  <si>
    <t>(10)</t>
  </si>
  <si>
    <t>(11)</t>
  </si>
  <si>
    <t>(12)</t>
  </si>
  <si>
    <t>(13)</t>
  </si>
  <si>
    <t>(14)</t>
  </si>
  <si>
    <t>(15)</t>
  </si>
  <si>
    <t>(16)</t>
  </si>
  <si>
    <t>Trung cấp</t>
  </si>
  <si>
    <t>V.07.02.06</t>
  </si>
  <si>
    <t>8</t>
  </si>
  <si>
    <t>2</t>
  </si>
  <si>
    <t>3</t>
  </si>
  <si>
    <t>9</t>
  </si>
  <si>
    <t>5</t>
  </si>
  <si>
    <t>6</t>
  </si>
  <si>
    <t>10</t>
  </si>
  <si>
    <t>4</t>
  </si>
  <si>
    <t>11</t>
  </si>
  <si>
    <t>12</t>
  </si>
  <si>
    <t>13</t>
  </si>
  <si>
    <t>14</t>
  </si>
  <si>
    <t>1</t>
  </si>
  <si>
    <t>7</t>
  </si>
  <si>
    <t>3,03</t>
  </si>
  <si>
    <t>3,34</t>
  </si>
  <si>
    <t>Ngày, tháng năm sinh</t>
  </si>
  <si>
    <t>3,33</t>
  </si>
  <si>
    <t xml:space="preserve">Ngạch, chức danh, bậc, hệ số lương và % phụ cấp thâm niên vượt khung đang hưởng </t>
  </si>
  <si>
    <t xml:space="preserve">Ghi chú </t>
  </si>
  <si>
    <t>Mã ngạch</t>
  </si>
  <si>
    <t>Bậc cuối cùng trong ngạch hoặc chức danh</t>
  </si>
  <si>
    <t>Hệ số lương của ngạch cuối cùng</t>
  </si>
  <si>
    <t>% phụ cấp thâm niên vượt khung đã hưởng</t>
  </si>
  <si>
    <t>Thời điểm tính hưởng phụ cấp thâm niên lần sau</t>
  </si>
  <si>
    <t>Hệ số chênh lệch bảo lưu nếu có</t>
  </si>
  <si>
    <t>% phụ cấp thâm niên vượt khung được hưởng</t>
  </si>
  <si>
    <t>Thời gian tính hưởng PCTNVK lần sau</t>
  </si>
  <si>
    <t>Hệ số chênh lệch bảo lưu (nếu có)</t>
  </si>
  <si>
    <t>Tiển lương tăng thêm do thực hiện PCTNVK trong năm (1000đ)</t>
  </si>
  <si>
    <t>Ngạch hoặc chức danh (Mã số)</t>
  </si>
  <si>
    <t xml:space="preserve">Ngày, tháng, năm tuyển dụng </t>
  </si>
  <si>
    <t>Ngày, tháng, năm, xóa tập sự</t>
  </si>
  <si>
    <t>Bậc lương</t>
  </si>
  <si>
    <t>Hệ số lương</t>
  </si>
  <si>
    <t xml:space="preserve">% phụ cấp thâm niên nhà giáo </t>
  </si>
  <si>
    <t>Thời điểm tính hưởng PCTN lần sau</t>
  </si>
  <si>
    <t>V.07.02.26</t>
  </si>
  <si>
    <t>2,72</t>
  </si>
  <si>
    <t>MN Mường So</t>
  </si>
  <si>
    <t>MN Nậm Xe</t>
  </si>
  <si>
    <t>PTDTBT THCS Mù Sang</t>
  </si>
  <si>
    <t>3,66</t>
  </si>
  <si>
    <t>4,27</t>
  </si>
  <si>
    <t>2,67</t>
  </si>
  <si>
    <t>MN Ma Li Pho</t>
  </si>
  <si>
    <t>MN Tung Qua Lìn</t>
  </si>
  <si>
    <t>MN Sin Suối Hồ</t>
  </si>
  <si>
    <t>THCS Mường So</t>
  </si>
  <si>
    <t>3,00</t>
  </si>
  <si>
    <t>PTDTBT TH Nậm Xe</t>
  </si>
  <si>
    <t>MN Mồ Sì San</t>
  </si>
  <si>
    <t>PTDTBT TH Sì Lở Lầu</t>
  </si>
  <si>
    <t>PTDTBT THCS Lản Nhì Thàng</t>
  </si>
  <si>
    <t>PTDTBT THCS Sin Suối Hồ</t>
  </si>
  <si>
    <t>PTDTBT TH Hoang Thèn</t>
  </si>
  <si>
    <t>THCS Sì Lở Lầu</t>
  </si>
  <si>
    <t>TH Thị trấn</t>
  </si>
  <si>
    <t>PTDTBT TH&amp;THCS Pa Vây Sử</t>
  </si>
  <si>
    <t>PTDTBT THCS Dào San</t>
  </si>
  <si>
    <t>PTDTBT THCS Nậm Xe</t>
  </si>
  <si>
    <t>4,65</t>
  </si>
  <si>
    <t>PTDTBT TH Lản Nhì Thàng</t>
  </si>
  <si>
    <t>4,89</t>
  </si>
  <si>
    <t>PTDTBT TH&amp;THCS số 2 Bản Lang</t>
  </si>
  <si>
    <t>PTDTBT TH&amp;THCS Tung Qua Lìn</t>
  </si>
  <si>
    <t>TH Mường So</t>
  </si>
  <si>
    <t>MN Sì Lở Lầu</t>
  </si>
  <si>
    <t>TH Khổng Lào</t>
  </si>
  <si>
    <t>MN Pa Vây Sử</t>
  </si>
  <si>
    <t>PTDTBT THCS Huổi Luông</t>
  </si>
  <si>
    <t>PTDTBT THCS Vàng Ma Chải</t>
  </si>
  <si>
    <t>MN Vàng Ma Chải</t>
  </si>
  <si>
    <t>MN Bản Lang</t>
  </si>
  <si>
    <t>PTDTBT TH Huổi Luông</t>
  </si>
  <si>
    <t>TH&amp;THCS Mồ Sì San</t>
  </si>
  <si>
    <t>MN Hoa Ban</t>
  </si>
  <si>
    <t>MN Dào San</t>
  </si>
  <si>
    <t>4,32</t>
  </si>
  <si>
    <t>3,99</t>
  </si>
  <si>
    <t>PTDTBT TH Dào San</t>
  </si>
  <si>
    <t>THCS Khổng Lào</t>
  </si>
  <si>
    <t>TH&amp;THCS số 1 Bản Lang</t>
  </si>
  <si>
    <t>MN Huổi Luông</t>
  </si>
  <si>
    <t>PTDTBT TH Đoàn Kết</t>
  </si>
  <si>
    <t>MN Mù Sang</t>
  </si>
  <si>
    <r>
      <rPr>
        <b/>
        <sz val="12"/>
        <rFont val="Times New Roman"/>
        <family val="1"/>
      </rPr>
      <t xml:space="preserve">Ghi chú </t>
    </r>
  </si>
  <si>
    <t>3,65</t>
  </si>
  <si>
    <t>MN Hoang Thèn</t>
  </si>
  <si>
    <t>PTDTBT TH Sin Suối Hồ</t>
  </si>
  <si>
    <t>PTDTBT THCS Ma Li Pho</t>
  </si>
  <si>
    <t>THCS Thị trấn</t>
  </si>
  <si>
    <t>PTDTBT TH Mù Sang</t>
  </si>
  <si>
    <t>PTDTBT TH Vàng Ma Chải</t>
  </si>
  <si>
    <t>MN Lản Nhì Thàng</t>
  </si>
  <si>
    <t>4,00</t>
  </si>
  <si>
    <t>4,34</t>
  </si>
  <si>
    <t>4,68</t>
  </si>
  <si>
    <t>2,34</t>
  </si>
  <si>
    <t>4,98</t>
  </si>
  <si>
    <t>Đại học</t>
  </si>
  <si>
    <t>01/04/2021</t>
  </si>
  <si>
    <t>Mào Thị Nga</t>
  </si>
  <si>
    <t>04/10/1992</t>
  </si>
  <si>
    <t>15/03/2022</t>
  </si>
  <si>
    <t>Kết quả thực hiện phụ cấp thâm niên VK đợt I năm 2023</t>
  </si>
  <si>
    <t>PTDTBT THCS Hoang Thèn</t>
  </si>
  <si>
    <t>Phạm Thị Thu</t>
  </si>
  <si>
    <t>12/04/1980</t>
  </si>
  <si>
    <t>01/06/2022</t>
  </si>
  <si>
    <t>01/06/2024</t>
  </si>
  <si>
    <t>Thào Thị Già</t>
  </si>
  <si>
    <t>07/08/1990</t>
  </si>
  <si>
    <t>01/04/2024</t>
  </si>
  <si>
    <t>0,31</t>
  </si>
  <si>
    <t>Trịnh Ngọc Ánh</t>
  </si>
  <si>
    <t>01/08/1994</t>
  </si>
  <si>
    <t>01/02/2022</t>
  </si>
  <si>
    <t>01/02/2024</t>
  </si>
  <si>
    <t>Lường Thị Mai</t>
  </si>
  <si>
    <t>24/04/1984</t>
  </si>
  <si>
    <t>15/03/2024</t>
  </si>
  <si>
    <t>Hứa Văn Dũng</t>
  </si>
  <si>
    <t>18/07/1985</t>
  </si>
  <si>
    <t>V.07.04.32</t>
  </si>
  <si>
    <t>01/01/2021</t>
  </si>
  <si>
    <t>01/01/2024</t>
  </si>
  <si>
    <t>Đèo Diệu Huyền</t>
  </si>
  <si>
    <t>03/08/1986</t>
  </si>
  <si>
    <t>V.10.02.07</t>
  </si>
  <si>
    <t>01/04/2022</t>
  </si>
  <si>
    <t xml:space="preserve">  </t>
  </si>
  <si>
    <t>Phan Thanh Tùng</t>
  </si>
  <si>
    <t>29/10/1994</t>
  </si>
  <si>
    <t>15/06/2021</t>
  </si>
  <si>
    <t>15/06/2024</t>
  </si>
  <si>
    <t>Đỗ Văn Việt</t>
  </si>
  <si>
    <t>01/03/1991</t>
  </si>
  <si>
    <t>Nguyễn Thị Chúc Hà</t>
  </si>
  <si>
    <t>06/10/1994</t>
  </si>
  <si>
    <t>Hoàng Quốc Trưởng</t>
  </si>
  <si>
    <t>18/10/1990</t>
  </si>
  <si>
    <t>Mai Văn Tường</t>
  </si>
  <si>
    <t>13/05/1982</t>
  </si>
  <si>
    <t>01/03/2022</t>
  </si>
  <si>
    <t>Nguyễn Thị Nhạn</t>
  </si>
  <si>
    <t>03/05/1970</t>
  </si>
  <si>
    <t>Đỗ Thị Thanh Thủy</t>
  </si>
  <si>
    <t>21/10/1979</t>
  </si>
  <si>
    <t>Trịnh Thị Thanh Thanh</t>
  </si>
  <si>
    <t>11/09/1994</t>
  </si>
  <si>
    <t>Cao đẳng</t>
  </si>
  <si>
    <t>Nguyễn Thị Thuận</t>
  </si>
  <si>
    <t>11/05/1991</t>
  </si>
  <si>
    <t>01/07/2022</t>
  </si>
  <si>
    <t>Tạ Thị Ngân Hà</t>
  </si>
  <si>
    <t>10/05/1992</t>
  </si>
  <si>
    <t>Lò Thị Tới</t>
  </si>
  <si>
    <t>21.07.1991</t>
  </si>
  <si>
    <t>V.07.03.29</t>
  </si>
  <si>
    <t>3.00</t>
  </si>
  <si>
    <t>Bùi Thị Yến</t>
  </si>
  <si>
    <t>20.07.1988</t>
  </si>
  <si>
    <t>V.07.03.07</t>
  </si>
  <si>
    <t>Nguyễn Xuân Thành</t>
  </si>
  <si>
    <t>13.4.1988</t>
  </si>
  <si>
    <t>V07.03.09</t>
  </si>
  <si>
    <t>Lê Thị Thu Hiền</t>
  </si>
  <si>
    <t>19/05/1981</t>
  </si>
  <si>
    <t>01/09/2021</t>
  </si>
  <si>
    <t>01/03/2024</t>
  </si>
  <si>
    <t>Bùi Thị Huyền</t>
  </si>
  <si>
    <t>05/05/1986</t>
  </si>
  <si>
    <t>15/12/2021</t>
  </si>
  <si>
    <t>Lưu Kim Phượng</t>
  </si>
  <si>
    <t>09/06/1971</t>
  </si>
  <si>
    <t>01/12/2020</t>
  </si>
  <si>
    <t>01/12/2023</t>
  </si>
  <si>
    <t>Lê Anh Toán</t>
  </si>
  <si>
    <t>06/1/1983</t>
  </si>
  <si>
    <t>V.07.04.31</t>
  </si>
  <si>
    <t>01/3/2021</t>
  </si>
  <si>
    <t>01/3/2024</t>
  </si>
  <si>
    <t>Phạm Hải Yến</t>
  </si>
  <si>
    <t>14/3/1984</t>
  </si>
  <si>
    <t>01/4/2021</t>
  </si>
  <si>
    <t>01/4/2024</t>
  </si>
  <si>
    <t>Nguyễn Thị Hòa</t>
  </si>
  <si>
    <t>23/3/1985</t>
  </si>
  <si>
    <t>Nguyễn Hải Yến</t>
  </si>
  <si>
    <t>V07.02.26</t>
  </si>
  <si>
    <t>Nguyễn Thị Sáu</t>
  </si>
  <si>
    <t>Cầm Thị Thu Hằng</t>
  </si>
  <si>
    <t>28/07/1984</t>
  </si>
  <si>
    <t>01/06/2021</t>
  </si>
  <si>
    <t>Hà Thị Quy Khuyến</t>
  </si>
  <si>
    <t>1983</t>
  </si>
  <si>
    <t>Lò Thị Tún</t>
  </si>
  <si>
    <t>1981</t>
  </si>
  <si>
    <t>01/03/2021</t>
  </si>
  <si>
    <t>Bùi Thị Hường</t>
  </si>
  <si>
    <t>1978</t>
  </si>
  <si>
    <t>Lê Ánh Ngọc</t>
  </si>
  <si>
    <t>12/05/1984</t>
  </si>
  <si>
    <t>15/12/2023</t>
  </si>
  <si>
    <t>Đỗ Thị Quyên</t>
  </si>
  <si>
    <t>09/09/1986</t>
  </si>
  <si>
    <t>06.032</t>
  </si>
  <si>
    <t>Lành Thị Sợi</t>
  </si>
  <si>
    <t>19/08/1987</t>
  </si>
  <si>
    <t>Lò Văn Phanh</t>
  </si>
  <si>
    <t>23/10/1979</t>
  </si>
  <si>
    <t>Bùi Thị Thim</t>
  </si>
  <si>
    <t>01/01/1980</t>
  </si>
  <si>
    <t>Dương Thiên Vương</t>
  </si>
  <si>
    <t>02/05/1975</t>
  </si>
  <si>
    <t>V.07.04.12</t>
  </si>
  <si>
    <t>Vương Hồng Vân</t>
  </si>
  <si>
    <t>06/07/1977</t>
  </si>
  <si>
    <t>Bùi Thị Tú</t>
  </si>
  <si>
    <t>30/09/1980</t>
  </si>
  <si>
    <t>V.07.03.28</t>
  </si>
  <si>
    <t>Vùi Thị Thành</t>
  </si>
  <si>
    <t>20/09/1975</t>
  </si>
  <si>
    <t>Bùi Văn Nhất</t>
  </si>
  <si>
    <t>15/10/1980</t>
  </si>
  <si>
    <t>Đinh Bá Bắc</t>
  </si>
  <si>
    <t>10/05/1984</t>
  </si>
  <si>
    <t>Nguyễn Văn Điển</t>
  </si>
  <si>
    <t>21/09/1983</t>
  </si>
  <si>
    <t>Đèo Thị Vọng</t>
  </si>
  <si>
    <t>15/03/2021</t>
  </si>
  <si>
    <t>Dương Thị Hương</t>
  </si>
  <si>
    <t>Chang Xa Lan</t>
  </si>
  <si>
    <t>Tẩn Mí Môi</t>
  </si>
  <si>
    <t>Tẩn Xa Lan</t>
  </si>
  <si>
    <t>01/08/2021</t>
  </si>
  <si>
    <t>Đèo Thị Thịm</t>
  </si>
  <si>
    <t>08/09/1986</t>
  </si>
  <si>
    <t>01/01/2022</t>
  </si>
  <si>
    <t>Vũ Thị Thu</t>
  </si>
  <si>
    <t>08/09/1990</t>
  </si>
  <si>
    <t>Lý Thị Thảnh</t>
  </si>
  <si>
    <t>17/07/1971</t>
  </si>
  <si>
    <t>Trần Đức Tâm</t>
  </si>
  <si>
    <t>06/08/1989</t>
  </si>
  <si>
    <t>01/07/2021</t>
  </si>
  <si>
    <t>Tẩn Thị Hải</t>
  </si>
  <si>
    <t>06/07/1978</t>
  </si>
  <si>
    <t>V.07.03.09</t>
  </si>
  <si>
    <t>01/03/2023</t>
  </si>
  <si>
    <t>8%</t>
  </si>
  <si>
    <t>9%</t>
  </si>
  <si>
    <t>Nguyễn Thị Mười</t>
  </si>
  <si>
    <t>02/04/1971</t>
  </si>
  <si>
    <t>V.07.03.08</t>
  </si>
  <si>
    <t>5%</t>
  </si>
  <si>
    <t>6%</t>
  </si>
  <si>
    <t>Đồng Tất Thắng</t>
  </si>
  <si>
    <t>15/11/1979</t>
  </si>
  <si>
    <t>Lò Thúy Lương</t>
  </si>
  <si>
    <t>11/06/1981</t>
  </si>
  <si>
    <t>Phạm Văn Ninh</t>
  </si>
  <si>
    <t>12/06/1986</t>
  </si>
  <si>
    <t>Đỗ Thị Tuyết</t>
  </si>
  <si>
    <t>03/01/1986</t>
  </si>
  <si>
    <t>15/09/2020</t>
  </si>
  <si>
    <t>15/09/2023</t>
  </si>
  <si>
    <t>Trần Thị Thanh</t>
  </si>
  <si>
    <t>07/08/1987</t>
  </si>
  <si>
    <t>Lê Thị Thanh Tâm</t>
  </si>
  <si>
    <t>07/09/1993</t>
  </si>
  <si>
    <t>15/01/2024</t>
  </si>
  <si>
    <t xml:space="preserve">Lương Văn Chiến </t>
  </si>
  <si>
    <t>01/01/1984</t>
  </si>
  <si>
    <t>Ngô Văn Dương</t>
  </si>
  <si>
    <t>05/05/1977</t>
  </si>
  <si>
    <t>Trần Tuấn Anh</t>
  </si>
  <si>
    <t>18/08/1981</t>
  </si>
  <si>
    <t>Lò Thị Xe</t>
  </si>
  <si>
    <t>16/03/1990</t>
  </si>
  <si>
    <t>Đèo Thị Phượng</t>
  </si>
  <si>
    <t>15/02/2021</t>
  </si>
  <si>
    <t>15/02/2024</t>
  </si>
  <si>
    <t>Thùng Văn Thùy</t>
  </si>
  <si>
    <t>06/10/1987</t>
  </si>
  <si>
    <t>01/06//2021</t>
  </si>
  <si>
    <t>Cà Văn Dân</t>
  </si>
  <si>
    <t>19/09/1976</t>
  </si>
  <si>
    <t>Nguyễn Đức Long</t>
  </si>
  <si>
    <t>18/04/1982</t>
  </si>
  <si>
    <t xml:space="preserve"> </t>
  </si>
  <si>
    <t>Lê Việt Phương</t>
  </si>
  <si>
    <t>16/01/1977</t>
  </si>
  <si>
    <t>01/09/2020</t>
  </si>
  <si>
    <t>01/09/2023</t>
  </si>
  <si>
    <t>Nguyễn Quốc Hưởng</t>
  </si>
  <si>
    <t>04/08/1986</t>
  </si>
  <si>
    <t>Phạm Thị Liên</t>
  </si>
  <si>
    <t>18/02/1969</t>
  </si>
  <si>
    <t>V.07.04.11</t>
  </si>
  <si>
    <t>01/01/2023</t>
  </si>
  <si>
    <t>Trần Thị Lạng</t>
  </si>
  <si>
    <t>Lò Thị Nhung</t>
  </si>
  <si>
    <t>.</t>
  </si>
  <si>
    <t>Giàng Thị Mẩy</t>
  </si>
  <si>
    <t>03/07/1991</t>
  </si>
  <si>
    <t>Hà Thị Hoài</t>
  </si>
  <si>
    <t>27/04/1987</t>
  </si>
  <si>
    <t>Pờ Thị Sơn</t>
  </si>
  <si>
    <t>04/10/1989</t>
  </si>
  <si>
    <t>Vũ Thị Hà</t>
  </si>
  <si>
    <t>08/11/1987</t>
  </si>
  <si>
    <t>Chu Mạnh Tuấn</t>
  </si>
  <si>
    <t>05/03/1987</t>
  </si>
  <si>
    <t>Cao Văn Luận</t>
  </si>
  <si>
    <t>10/10/1993</t>
  </si>
  <si>
    <t>Đào Mạnh Tưởng</t>
  </si>
  <si>
    <t>01/01/1979</t>
  </si>
  <si>
    <t>0,2</t>
  </si>
  <si>
    <t>Mai Thị Quỳnh Giang</t>
  </si>
  <si>
    <t>04/10/1982</t>
  </si>
  <si>
    <t>01/10/2022</t>
  </si>
  <si>
    <t>Phạm Anh Tuấn</t>
  </si>
  <si>
    <t>07/6/1980</t>
  </si>
  <si>
    <t>01/3/2022</t>
  </si>
  <si>
    <t>Lò Văn Hải</t>
  </si>
  <si>
    <t>01/6/2021</t>
  </si>
  <si>
    <t>01/6/2024</t>
  </si>
  <si>
    <t>Nguyễn Thanh Huyền</t>
  </si>
  <si>
    <t>01/4//2024</t>
  </si>
  <si>
    <t>Lương Thị Hằng</t>
  </si>
  <si>
    <t>8/8/1991</t>
  </si>
  <si>
    <t>01/5/2021</t>
  </si>
  <si>
    <t>01/5/2024</t>
  </si>
  <si>
    <t>Nguyễn Thị Ngọc Hà</t>
  </si>
  <si>
    <t>24/11/1986</t>
  </si>
  <si>
    <t>Vũ Thị Hồng Gấm</t>
  </si>
  <si>
    <t>17/8/1983</t>
  </si>
  <si>
    <t>01/6/2022</t>
  </si>
  <si>
    <t>Trần Thị Trang</t>
  </si>
  <si>
    <t>08/11/1983</t>
  </si>
  <si>
    <t>Đỗ Thị Nga</t>
  </si>
  <si>
    <t>24/5/1978</t>
  </si>
  <si>
    <t>Lò Thị Hoa</t>
  </si>
  <si>
    <t>16/01/1989</t>
  </si>
  <si>
    <t xml:space="preserve">Trần Thị Ngọc  Liên </t>
  </si>
  <si>
    <t>27/02/1986</t>
  </si>
  <si>
    <t xml:space="preserve">Trần Thế Công </t>
  </si>
  <si>
    <t>14/02/1987</t>
  </si>
  <si>
    <t>15/6/2024</t>
  </si>
  <si>
    <t xml:space="preserve">Trương Mạnh Dũng </t>
  </si>
  <si>
    <t>18/11/1986</t>
  </si>
  <si>
    <t xml:space="preserve">Cà Thị Hằng </t>
  </si>
  <si>
    <t>29/09/1981</t>
  </si>
  <si>
    <t xml:space="preserve">Kiều Thị Hoàng Mai </t>
  </si>
  <si>
    <t>18/10/1975</t>
  </si>
  <si>
    <t>Chẻo Mí Lai</t>
  </si>
  <si>
    <t>06/07/1996</t>
  </si>
  <si>
    <t>Cao Hữu Tuyến</t>
  </si>
  <si>
    <t>22/05/1990</t>
  </si>
  <si>
    <t>01/4/2022</t>
  </si>
  <si>
    <t>Nguyễn Đình Trường</t>
  </si>
  <si>
    <t>23/9/1983</t>
  </si>
  <si>
    <t>Nguyễn Văn Thành</t>
  </si>
  <si>
    <t>17/03/1975</t>
  </si>
  <si>
    <t>Phạm Xuân Huy</t>
  </si>
  <si>
    <t>08/01/1988</t>
  </si>
  <si>
    <t>Pờ Pố Mé</t>
  </si>
  <si>
    <t>07/7/1993</t>
  </si>
  <si>
    <t>15/6/2021</t>
  </si>
  <si>
    <t>Nguyễn Thị Sen</t>
  </si>
  <si>
    <t>01/09/1988</t>
  </si>
  <si>
    <t>Khuất Duy Phát</t>
  </si>
  <si>
    <t>16/09/1989</t>
  </si>
  <si>
    <t>15/3/2021</t>
  </si>
  <si>
    <t>Trần Đình Giang</t>
  </si>
  <si>
    <t>02/06/1993</t>
  </si>
  <si>
    <t>Vàng Thị Hoài Thu</t>
  </si>
  <si>
    <t>15/01/1985</t>
  </si>
  <si>
    <t>Dương Thị Bích Ngoan</t>
  </si>
  <si>
    <t>Phạm Thị Thanh Dung</t>
  </si>
  <si>
    <t>21/07/1990</t>
  </si>
  <si>
    <t>15/3/2024</t>
  </si>
  <si>
    <t>Hà Thị Chính</t>
  </si>
  <si>
    <t>14/07/1988</t>
  </si>
  <si>
    <t>Đào Thị Ngoan</t>
  </si>
  <si>
    <t>04/01/1986</t>
  </si>
  <si>
    <t>Đồng Thị Thúy Tình</t>
  </si>
  <si>
    <t>04/09/1983</t>
  </si>
  <si>
    <t>V07.02.25</t>
  </si>
  <si>
    <t>Dương Thị Hải Yến</t>
  </si>
  <si>
    <t>09/02/1987</t>
  </si>
  <si>
    <t>Lý Thị Thanh Hương</t>
  </si>
  <si>
    <t>13/01/1983</t>
  </si>
  <si>
    <t>Trần Công Khương</t>
  </si>
  <si>
    <t>23/01/1989</t>
  </si>
  <si>
    <t>V07.03.29</t>
  </si>
  <si>
    <t>Vàng Thị Sen</t>
  </si>
  <si>
    <t>05/08/1990</t>
  </si>
  <si>
    <t>Nông Thị Yêu</t>
  </si>
  <si>
    <t>16/6/1989</t>
  </si>
  <si>
    <t>Lê Văn Hà</t>
  </si>
  <si>
    <t>25/12/1979</t>
  </si>
  <si>
    <t>Giáp Văn Bính</t>
  </si>
  <si>
    <t>23/05/1986</t>
  </si>
  <si>
    <t>Đồng Thị Ty</t>
  </si>
  <si>
    <t>18/10/1968</t>
  </si>
  <si>
    <t>V07.03.08</t>
  </si>
  <si>
    <t>Vũ Thị Cuối</t>
  </si>
  <si>
    <t>20/11/1968</t>
  </si>
  <si>
    <t>Trần Thị Thao</t>
  </si>
  <si>
    <t>25/10/1969</t>
  </si>
  <si>
    <t>Vũ Thị Minh</t>
  </si>
  <si>
    <t>11/02/1978</t>
  </si>
  <si>
    <t>Bùi Thanh Nam</t>
  </si>
  <si>
    <t>01/06/1987</t>
  </si>
  <si>
    <t>Trương Thị Bảo Yến</t>
  </si>
  <si>
    <t>14/08/1989</t>
  </si>
  <si>
    <t>Quách Thị Mầm</t>
  </si>
  <si>
    <t>12/09/1992</t>
  </si>
  <si>
    <t>01/02/2021</t>
  </si>
  <si>
    <t>Nguyễn Thị Ngọc</t>
  </si>
  <si>
    <t>21/09/1991</t>
  </si>
  <si>
    <t>Nguyễn Thị Thuý</t>
  </si>
  <si>
    <t>25/07/1994</t>
  </si>
  <si>
    <t>Trần Văn Bắc</t>
  </si>
  <si>
    <t>17/08/1981</t>
  </si>
  <si>
    <t>Nguyễn Thành Trung</t>
  </si>
  <si>
    <t>09/04/1984</t>
  </si>
  <si>
    <t>Lò Thúy Tâm</t>
  </si>
  <si>
    <t>19/02/1991</t>
  </si>
  <si>
    <t>Đinh Thị Vân</t>
  </si>
  <si>
    <t>11/01/1984</t>
  </si>
  <si>
    <t>Vân Văn Thắm</t>
  </si>
  <si>
    <t>13/10/1982</t>
  </si>
  <si>
    <t>Nguyễn Thị Thùy</t>
  </si>
  <si>
    <t>20/09/1990</t>
  </si>
  <si>
    <t>Trần Văn Duy</t>
  </si>
  <si>
    <t>23/11/1985</t>
  </si>
  <si>
    <t>Lò Thị Dương</t>
  </si>
  <si>
    <t>16/04/1991</t>
  </si>
  <si>
    <t>11/08/1985</t>
  </si>
  <si>
    <t>Đinh Thị Thu</t>
  </si>
  <si>
    <t>21/01/1985</t>
  </si>
  <si>
    <t>Phùng Thị Thơm</t>
  </si>
  <si>
    <t>22/12/1990</t>
  </si>
  <si>
    <t>Thùng Văn Ngọc</t>
  </si>
  <si>
    <t>19/10/1992</t>
  </si>
  <si>
    <t>V.08.03.07</t>
  </si>
  <si>
    <t>Lù Thị Mến</t>
  </si>
  <si>
    <t>09/05/1998</t>
  </si>
  <si>
    <t>Trần Thị Thu Huyền</t>
  </si>
  <si>
    <t>23/10/1989</t>
  </si>
  <si>
    <t>Khiếu Thị Thủy</t>
  </si>
  <si>
    <t>01/01/1986</t>
  </si>
  <si>
    <t>Bùi Thị Thanh Hoa</t>
  </si>
  <si>
    <t>10/11/1983</t>
  </si>
  <si>
    <t>01/05/2022</t>
  </si>
  <si>
    <t>01/05/2024</t>
  </si>
  <si>
    <t>Đào Thị Lan</t>
  </si>
  <si>
    <t>19/01/1986</t>
  </si>
  <si>
    <t>Lý Thị Dịch</t>
  </si>
  <si>
    <t>27/10/1996</t>
  </si>
  <si>
    <t>Phàn Xa Môi</t>
  </si>
  <si>
    <t>02/08/1998</t>
  </si>
  <si>
    <t>Nguyễn Nam Giang</t>
  </si>
  <si>
    <t>24/03/1974</t>
  </si>
  <si>
    <t>Nguyễn Thị Bích Liên</t>
  </si>
  <si>
    <t>30/08/1986</t>
  </si>
  <si>
    <t>Nguyễn Thị Hoa</t>
  </si>
  <si>
    <t>27/06/1987</t>
  </si>
  <si>
    <t>Nguyễn Thị Ngọc Tú</t>
  </si>
  <si>
    <t>12/11/1996</t>
  </si>
  <si>
    <t>Chui Thị Lý</t>
  </si>
  <si>
    <t>03/08/1982</t>
  </si>
  <si>
    <t>Ma Thị Hương</t>
  </si>
  <si>
    <t>06/04/1985</t>
  </si>
  <si>
    <t>Nguyễn Thị Thắm</t>
  </si>
  <si>
    <t>12/11/1984</t>
  </si>
  <si>
    <t>01/05/2021</t>
  </si>
  <si>
    <t>Phùng Thị Khuyên</t>
  </si>
  <si>
    <t>20/12/1972</t>
  </si>
  <si>
    <t>Đinh Thị Hiền</t>
  </si>
  <si>
    <t>27/09/1985</t>
  </si>
  <si>
    <t>10/12/1980</t>
  </si>
  <si>
    <t>Lò Thị Nga</t>
  </si>
  <si>
    <t>20/09/1987</t>
  </si>
  <si>
    <t>0,06</t>
  </si>
  <si>
    <t>Trần Đăng Linh</t>
  </si>
  <si>
    <t>Chu Thị Thu Phương</t>
  </si>
  <si>
    <t>10.11.1985</t>
  </si>
  <si>
    <t>Lò Thị Dinh</t>
  </si>
  <si>
    <t>09.02.1991</t>
  </si>
  <si>
    <t>Đặng Thị Vĩnh Hải</t>
  </si>
  <si>
    <t>30.04.1976</t>
  </si>
  <si>
    <t>Quàng Thị San</t>
  </si>
  <si>
    <t>15/11/1992</t>
  </si>
  <si>
    <t>Nông Thị Yên</t>
  </si>
  <si>
    <t>03/09/1995</t>
  </si>
  <si>
    <t>Bùi Ngọc Trung</t>
  </si>
  <si>
    <t>08/10/1979</t>
  </si>
  <si>
    <t>Trần Thị Thúy</t>
  </si>
  <si>
    <t>16/06/1993</t>
  </si>
  <si>
    <t>01/05/2023</t>
  </si>
  <si>
    <t>Trần Thị Bốn</t>
  </si>
  <si>
    <t>15/04/1986</t>
  </si>
  <si>
    <t>Nguyễn Thị Hạnh</t>
  </si>
  <si>
    <t>03/12/1980</t>
  </si>
  <si>
    <t>Hà Thị Oanh</t>
  </si>
  <si>
    <t>26/12/1989</t>
  </si>
  <si>
    <t>Vũ Văn Hòa</t>
  </si>
  <si>
    <t>20/05/1983</t>
  </si>
  <si>
    <t>Lê Đình Tiến</t>
  </si>
  <si>
    <t>16/11/1979</t>
  </si>
  <si>
    <t>Đỗ Đức Mạnh</t>
  </si>
  <si>
    <t>08/08/1991</t>
  </si>
  <si>
    <t>15/3/2022</t>
  </si>
  <si>
    <t>Đỗ Thị Vân Anh</t>
  </si>
  <si>
    <t>27/10/1989</t>
  </si>
  <si>
    <t>Đèo Thị Nhân</t>
  </si>
  <si>
    <t>12/12/1972</t>
  </si>
  <si>
    <t>Nguyễn Thị Mây</t>
  </si>
  <si>
    <t>20/06/1983</t>
  </si>
  <si>
    <t>Quàng Văn Thìn</t>
  </si>
  <si>
    <t>25/10/1981</t>
  </si>
  <si>
    <t>04/11/1977</t>
  </si>
  <si>
    <t>Trương Thị Tuyết</t>
  </si>
  <si>
    <t>22/09/1988</t>
  </si>
  <si>
    <t>05</t>
  </si>
  <si>
    <t>06</t>
  </si>
  <si>
    <t>Thào Thị Dua</t>
  </si>
  <si>
    <t>12/09/1989</t>
  </si>
  <si>
    <t>Vàng Thị Nam</t>
  </si>
  <si>
    <t>12/03/1992</t>
  </si>
  <si>
    <t>Khương Thị Hoa</t>
  </si>
  <si>
    <t>24/08/1990</t>
  </si>
  <si>
    <t>Hoàng Ngọc Thương</t>
  </si>
  <si>
    <t>02/12/1997</t>
  </si>
  <si>
    <t>15/01/2022</t>
  </si>
  <si>
    <t>Tẩn Thị Hồng</t>
  </si>
  <si>
    <t>18/03/1992</t>
  </si>
  <si>
    <t>Bùi Thị Thuận</t>
  </si>
  <si>
    <t>21/08/1981</t>
  </si>
  <si>
    <t>Bùi Thị Thu Hằng</t>
  </si>
  <si>
    <t>28/02/1988</t>
  </si>
  <si>
    <t>Lò Thị Út</t>
  </si>
  <si>
    <t>10/10/1972</t>
  </si>
  <si>
    <t>01/12/2022</t>
  </si>
  <si>
    <t>Lê Văn Tiệp</t>
  </si>
  <si>
    <t>12/11/1979</t>
  </si>
  <si>
    <t>Vàng Thị Ngọc Châu</t>
  </si>
  <si>
    <t>05/02/1983</t>
  </si>
  <si>
    <t>Trần Nam Duy</t>
  </si>
  <si>
    <t>26/04/1980 </t>
  </si>
  <si>
    <t>Lò Thị Tâm</t>
  </si>
  <si>
    <t>24/09/1989 </t>
  </si>
  <si>
    <t>Nguyễn Thị Loan</t>
  </si>
  <si>
    <t>02/03/1981 </t>
  </si>
  <si>
    <t>Bùi Thị Thu Huế</t>
  </si>
  <si>
    <t>27/01/1976</t>
  </si>
  <si>
    <t>Bùi Thị Ninh</t>
  </si>
  <si>
    <t>05/10/1976</t>
  </si>
  <si>
    <t>Hoàng Thị Ngọt</t>
  </si>
  <si>
    <t>08/10/1991</t>
  </si>
  <si>
    <t>01/02/2023</t>
  </si>
  <si>
    <t>Lù Văn Đào</t>
  </si>
  <si>
    <t>14/08/1992</t>
  </si>
  <si>
    <t>Đoàn Thanh Chung</t>
  </si>
  <si>
    <t>22/10/1985</t>
  </si>
  <si>
    <t>Bùi Thị Hiếu</t>
  </si>
  <si>
    <t>Lê Thị Hương</t>
  </si>
  <si>
    <t>Lê Thị Chung</t>
  </si>
  <si>
    <t>Lương Ngọc Bích</t>
  </si>
  <si>
    <t>26/8/1977</t>
  </si>
  <si>
    <t>Phạm Thị Gấm</t>
  </si>
  <si>
    <t>27/4/1984</t>
  </si>
  <si>
    <t>14/02/1980</t>
  </si>
  <si>
    <t>Trần Thanh Mai</t>
  </si>
  <si>
    <t>17/4/1985</t>
  </si>
  <si>
    <t>Hoàng Thị Doan</t>
  </si>
  <si>
    <t>01/10/1980</t>
  </si>
  <si>
    <t>Hoàng Thị Thu</t>
  </si>
  <si>
    <t>Trần Thị Thanh Duyên</t>
  </si>
  <si>
    <t>23/11/1990</t>
  </si>
  <si>
    <t>Tao Thị Dịu</t>
  </si>
  <si>
    <t>06/06/1977</t>
  </si>
  <si>
    <t>Phạm Thị Thu Bình</t>
  </si>
  <si>
    <t>04/6/1983</t>
  </si>
  <si>
    <t>Hoàng Thị Thi</t>
  </si>
  <si>
    <t>17/09/1990</t>
  </si>
  <si>
    <t>Nguyễn Thành Vinh</t>
  </si>
  <si>
    <t>13/02/1980</t>
  </si>
  <si>
    <t>Lê Loan</t>
  </si>
  <si>
    <t>18/03/1983</t>
  </si>
  <si>
    <t>Tao Thị Hằng</t>
  </si>
  <si>
    <t>'20/05/1977</t>
  </si>
  <si>
    <t>Lê Thị Hồng Duyên</t>
  </si>
  <si>
    <t>25/03/1979</t>
  </si>
  <si>
    <t>Lò Thị Hiệp</t>
  </si>
  <si>
    <t>26/12/1981</t>
  </si>
  <si>
    <t>Hà Ngọc Lâm</t>
  </si>
  <si>
    <t>Lừu Thị Linh</t>
  </si>
  <si>
    <t>15/02/1991</t>
  </si>
  <si>
    <t>Lê Thị Rơi</t>
  </si>
  <si>
    <t>10/03/1978</t>
  </si>
  <si>
    <t>Vàng Văn Mơn</t>
  </si>
  <si>
    <t>10/05/1989</t>
  </si>
  <si>
    <t>V.07.02.05</t>
  </si>
  <si>
    <t>Nguyễn Thị Khơ</t>
  </si>
  <si>
    <t>09/06/1992</t>
  </si>
  <si>
    <t>Nguyễn Văn Du</t>
  </si>
  <si>
    <t>20/10/1989</t>
  </si>
  <si>
    <t xml:space="preserve">01/02/2021 </t>
  </si>
  <si>
    <t>Vũ Văn Lâm</t>
  </si>
  <si>
    <t>01/09/1990</t>
  </si>
  <si>
    <t>Nông Hải Ninh</t>
  </si>
  <si>
    <t>23/10/1985</t>
  </si>
  <si>
    <t xml:space="preserve">Nông Văn Hải </t>
  </si>
  <si>
    <t>28/6/1991</t>
  </si>
  <si>
    <t>0.15</t>
  </si>
  <si>
    <t xml:space="preserve">Nguyễn Thị Quỳnh </t>
  </si>
  <si>
    <t xml:space="preserve">15/8/1982 </t>
  </si>
  <si>
    <t xml:space="preserve">01/5/2022 </t>
  </si>
  <si>
    <t>Lê Ngọc Thắng</t>
  </si>
  <si>
    <t>13/03/1987</t>
  </si>
  <si>
    <t>15/09/2021</t>
  </si>
  <si>
    <t>Lù Văn Phúc</t>
  </si>
  <si>
    <t>10/09/1992</t>
  </si>
  <si>
    <t>01/11/2021</t>
  </si>
  <si>
    <t xml:space="preserve">Tạ Thị Thúy </t>
  </si>
  <si>
    <t xml:space="preserve">22/7/1991 </t>
  </si>
  <si>
    <t>15/6/2023</t>
  </si>
  <si>
    <t>Hoàng Thị Hà</t>
  </si>
  <si>
    <t>11/11/1987</t>
  </si>
  <si>
    <t>Vũ Thị Mỵ</t>
  </si>
  <si>
    <t>08/03/1995</t>
  </si>
  <si>
    <t>Lò Thị Lả</t>
  </si>
  <si>
    <t>16/09/1991</t>
  </si>
  <si>
    <t>Lò Thị Ép</t>
  </si>
  <si>
    <t>17/10/1991</t>
  </si>
  <si>
    <t>Vùi Thị Nước</t>
  </si>
  <si>
    <t>05/12/1996</t>
  </si>
  <si>
    <t>11/11/1982</t>
  </si>
  <si>
    <t>Đỗ Thị Nguyên</t>
  </si>
  <si>
    <t>02/11/1972</t>
  </si>
  <si>
    <t>V.07.02.25</t>
  </si>
  <si>
    <t>01/09/2017</t>
  </si>
  <si>
    <t>15/06/2018</t>
  </si>
  <si>
    <t>Cử nhân
Sư phạm Ngữ văn</t>
  </si>
  <si>
    <t>PTDTBT THCS Mù Snag</t>
  </si>
  <si>
    <r>
      <t xml:space="preserve">Tổng thời gian được tính hưởng phụ cấp thâm niên nhà giáo trừ thời gian không tính hưởng phụ cấp thâm niên nhà giáo </t>
    </r>
    <r>
      <rPr>
        <i/>
        <sz val="12"/>
        <rFont val="Times New Roman"/>
        <family val="1"/>
      </rPr>
      <t>(tính đến tháng 15/03/2024)</t>
    </r>
  </si>
  <si>
    <t>5 năm 9 tháng</t>
  </si>
  <si>
    <t xml:space="preserve">01/05/2024  </t>
  </si>
  <si>
    <t>16/8/1990</t>
  </si>
  <si>
    <t>26/10/1997</t>
  </si>
  <si>
    <t>13/06/1983</t>
  </si>
  <si>
    <t>Phạm Thị Ngọc</t>
  </si>
  <si>
    <t>14/4/1993</t>
  </si>
  <si>
    <t>3,0</t>
  </si>
  <si>
    <t>Vi Thị Mạnh</t>
  </si>
  <si>
    <t>07/03/1994</t>
  </si>
  <si>
    <t>La Ngọc Hoa</t>
  </si>
  <si>
    <t>Thang Thị Tươi</t>
  </si>
  <si>
    <t>Đoàn Thu Thủy</t>
  </si>
  <si>
    <t>16/01/1994</t>
  </si>
  <si>
    <t>PHỤ LỤC II: BÁO CÁO KẾT QUẢ THỰC HIỆN NÂNG BẬC LƯƠNG TRƯỚC THỜI HẠN ĐỐI VỚI VIÊN CHỨC ĐỢT I NĂM 2024</t>
  </si>
  <si>
    <t>PHỤ LỤC I: BÁO CÁO KẾT QUẢ THỰC HIỆN NÂNG BẬC LƯƠNG THƯỜNG XUYÊN ĐỐI VỚI CÔNG CHỨC, VIÊN CHỨC ĐỢT I NĂM 2024</t>
  </si>
  <si>
    <t>PHỤ LỤC IV: DANH SÁCH NHÀ GIÁO ĐỀ NGHỊ NÂNG MỨC HƯỞNG PHỤ CẤP  VƯỢT KHUNG ĐỢT I NĂM 2024</t>
  </si>
  <si>
    <t>Tổng số viên chức có mặt tại thời điểm báo cáo: 1540 người. Trong đó: Số người được hưởng phụ cấp thâm niên vượt khung đợt I năm 2024: 07 người.</t>
  </si>
  <si>
    <r>
      <rPr>
        <sz val="11"/>
        <rFont val="Times New Roman"/>
        <family val="1"/>
      </rPr>
      <t>Tổng số người đề nghị hưởng phụ cấp thâm niên nhà giáo đợt I năm 2024: 01</t>
    </r>
    <r>
      <rPr>
        <sz val="12"/>
        <rFont val="Times New Roman"/>
        <family val="1"/>
      </rPr>
      <t xml:space="preserve"> người</t>
    </r>
  </si>
  <si>
    <t>PHỤ LỤC IV: DANH SÁCH NHÀ GIÁO ĐỀ NGHỊ HƯỞNG CHẾ ĐỘ PHỤ CẤP THÂM NIÊN ĐỢT I NĂM 2024</t>
  </si>
  <si>
    <t>3,26</t>
  </si>
  <si>
    <t>2,46</t>
  </si>
  <si>
    <t>2,86</t>
  </si>
  <si>
    <t>2,66</t>
  </si>
  <si>
    <t>3,06</t>
  </si>
  <si>
    <t>3,46</t>
  </si>
  <si>
    <t>3,86</t>
  </si>
  <si>
    <t>4,06</t>
  </si>
  <si>
    <t>01/3/2023</t>
  </si>
  <si>
    <t>01/5/2023</t>
  </si>
  <si>
    <t>01/9/2021</t>
  </si>
  <si>
    <t>Tổng số viên chức có mặt tại thời điểm báo cáo: 1540 người. Trong đó: Số người đề nghị nâng bậc lương trước thời hạn do lập thành tích xuất sắc đợt I năm 2024: 51 người;</t>
  </si>
  <si>
    <t>I</t>
  </si>
  <si>
    <t>III</t>
  </si>
  <si>
    <t>IV</t>
  </si>
  <si>
    <t>V</t>
  </si>
  <si>
    <t>VI</t>
  </si>
  <si>
    <t>II</t>
  </si>
  <si>
    <t>BQL Rừng phòng hộ</t>
  </si>
  <si>
    <t>Trần Văn Đức</t>
  </si>
  <si>
    <t>TC</t>
  </si>
  <si>
    <t>V.01.10.30</t>
  </si>
  <si>
    <t>Cao Văn Tùng</t>
  </si>
  <si>
    <t>Phòng Tài chính - kế hoạch</t>
  </si>
  <si>
    <t>Đỗ Văn Quynh</t>
  </si>
  <si>
    <t>ĐH</t>
  </si>
  <si>
    <t>01.003</t>
  </si>
  <si>
    <t>Trần Thanh Tùng</t>
  </si>
  <si>
    <t>01/08/2020</t>
  </si>
  <si>
    <t>Trung Tâm GDNN-GDTX</t>
  </si>
  <si>
    <t>Phùng Văn Ơn</t>
  </si>
  <si>
    <t>01a.003</t>
  </si>
  <si>
    <t>Đoàn Đức Chuân</t>
  </si>
  <si>
    <t>V.07.05.15</t>
  </si>
  <si>
    <t>Lại Thị Hương</t>
  </si>
  <si>
    <t>01.004</t>
  </si>
  <si>
    <t>01/5/2022</t>
  </si>
  <si>
    <t>Trung tâm VHTT&amp;TT</t>
  </si>
  <si>
    <t>Lương Văn Viện</t>
  </si>
  <si>
    <t>V.05.02.08</t>
  </si>
  <si>
    <t>Nguyễn Trọng Cường</t>
  </si>
  <si>
    <t>CĐ</t>
  </si>
  <si>
    <t>Đỗ Xuân trung</t>
  </si>
  <si>
    <t>Đỗ Văn Nguyên</t>
  </si>
  <si>
    <t>01/7/2021</t>
  </si>
  <si>
    <t>01/7/2024</t>
  </si>
  <si>
    <t>Trần Thị Vân</t>
  </si>
  <si>
    <t>06.031</t>
  </si>
  <si>
    <t>15/5/2021</t>
  </si>
  <si>
    <t>15/5/2024</t>
  </si>
  <si>
    <t>Nguyễn Thị Thanh</t>
  </si>
  <si>
    <t>V.10.01.04</t>
  </si>
  <si>
    <t>Văn phòng HĐND - UBND</t>
  </si>
  <si>
    <t>Phòng Giáo dục và Đào tạo</t>
  </si>
  <si>
    <t>Ngô Văn Thế</t>
  </si>
  <si>
    <t>Thanh tra huyện</t>
  </si>
  <si>
    <t>Nguyễn Văn Lương</t>
  </si>
  <si>
    <t>1975</t>
  </si>
  <si>
    <t>Tranh tra viên</t>
  </si>
  <si>
    <t>Đinh Thị Trang</t>
  </si>
  <si>
    <t>Phòng Văn hóa Thông tin</t>
  </si>
  <si>
    <t>Sùng A Nhè</t>
  </si>
  <si>
    <t>1985</t>
  </si>
  <si>
    <t>Ban quản lý dự án</t>
  </si>
  <si>
    <t>Lê Duy Khánh</t>
  </si>
  <si>
    <t>1987</t>
  </si>
  <si>
    <t>Nông Nghiệp và PTNT</t>
  </si>
  <si>
    <t>Vũ Hữu Lưỡng</t>
  </si>
  <si>
    <t>TS</t>
  </si>
  <si>
    <t>01.002</t>
  </si>
  <si>
    <t>4,74</t>
  </si>
  <si>
    <t>01/8/2021</t>
  </si>
  <si>
    <t>5,08</t>
  </si>
  <si>
    <t>Quyết định số 2301/QĐ-UBND ngày 20/12/2023 của UBND tỉnh Lai Châu về tặng bằng khen đã có thành tích xuất sắc trong phong trào thi đua  đặc biệt lập thành tích chào mừng kỷ niệm các sự kiện lịch sử của tỉnh nhân dipk kỷ niệm 20 năm chia tách, thành lập tỉnh (01/01/2024-01/01/2024) (trước 6 tháng)</t>
  </si>
  <si>
    <t>Trịnh Đình Hùng</t>
  </si>
  <si>
    <t>Nguyễn Chí Thanh</t>
  </si>
  <si>
    <t>Kéo dài 06 tháng. KL khiển trách năm 2022</t>
  </si>
  <si>
    <t>Trung tâm Dịch vụ nông nghiệp huyện</t>
  </si>
  <si>
    <t>Vương Mạnh Công</t>
  </si>
  <si>
    <t>V.02.05.07</t>
  </si>
  <si>
    <t>21/11/2021</t>
  </si>
  <si>
    <t>21/5/2024</t>
  </si>
  <si>
    <t>Quyết định số 44/QĐ-UBND ngày 17/01/2024 của Chủ tịch UBND huyện về việc tặng Danh hiệu chiến sỹ thi đua cấp cơ sở năm 2023 (trước 06 tháng)</t>
  </si>
  <si>
    <t>Quyết định số 412/QĐ-UBND ngày 10/3/2023 của UBND tỉnh Lai Châu về tặng bằng khen cho các tập thể, cá nhân hoàn thành xuất sắc nhiệm vụ năm 2021 - 2022 (trước 12 tháng)</t>
  </si>
  <si>
    <t>Quyết định số 884/QĐ-UBND ngày 05/8/2019 của Chủ tịch UBND tỉnh Lai Châu về đã hoàn thành xuất sắc nhiệm vụ công tác từ năm học 2017-2018 đến năm học 2018-2019 (trước 12 tháng)</t>
  </si>
  <si>
    <t>Quyết định số 1275/QĐ-UBND ngày 09/9/2020 của Chủ tịch UBND tỉnh Lai Châu về đã hoàn thành xuất sắc nhiệm vụ công tác từ năm học 2018-2019 đến năm học 2019-2020 (trước 12 tháng)</t>
  </si>
  <si>
    <t>Quyết định số 1303/QĐ-UBND ngày 11/8/2023 của Chủ tịch UBND tỉnh Lai Châu về đã hoàn thành xuất sắc nhiệm vụ công tác từ năm học 2021-2022 đến năm học 2022-2023 (trước 12 tháng)</t>
  </si>
  <si>
    <t>Quyết định số 1002/QĐ-UBND ngày 10/8/2022 của Chủ tịch UBND tỉnh Lai Châu về đã hoàn thành xuất sắc nhiệm vụ công tác từ năm học 2020-2021 đến năm học 2021-2022 (trước 12 tháng)</t>
  </si>
  <si>
    <t>Quyết định số 1041/QĐ-UBND ngày 10/8/2021 của Chủ tịch UBND tỉnh Lai Châu về đã hoàn thành xuất sắc nhiệm vụ công tác từ năm học 2019 - 2020 và năm học 2020 - 2021 (trước 12 tháng)</t>
  </si>
  <si>
    <t>Quyết định số 1277/QĐ-UBND ngày 09/9/2020 của Chủ tịch UBND tỉnh Lai Châu về đã hoàn thành xuất sắc nhiệm vụ công tác từ năm học 2018-2019 đến năm học 2019-2020 (trước 12 tháng)</t>
  </si>
  <si>
    <t>Quyết định 1193/QĐ-UBND ngày 13/09/2022 có thành tích xuất sắc trong phong trào thi đua lập thành tích chào mừng 20 năm chia tách, thành lập huyện Phong Thổ (trước 06 tháng)</t>
  </si>
  <si>
    <t>Quyết định số 884/QĐ-UBND ngày 05/8/2019 của Chủ tịch UBND tỉnh Lai Châu về đã hoàn thành xuất sắc nhiệm vụ công tác từ năm học2017-2018 đến năm học 2018-2019 (trước 12 tháng)</t>
  </si>
  <si>
    <t>Quyết định số 676/QĐ-UBND ngày 11/6/2021 của Chủ tịch UBND tỉnh Lai Châu về đã có thành tích xuất sắc trong công tác bầu cử nhiệm kỳ 2021-2016 (trước 6 tháng)</t>
  </si>
  <si>
    <r>
      <rPr>
        <b/>
        <sz val="10"/>
        <rFont val="Times New Roman"/>
        <family val="1"/>
      </rPr>
      <t xml:space="preserve">Ghi chú </t>
    </r>
    <r>
      <rPr>
        <sz val="10"/>
        <rFont val="Times New Roman"/>
        <family val="1"/>
      </rPr>
      <t>(Lý do nâng lương trước thời hạn)</t>
    </r>
  </si>
  <si>
    <t>Quyết định số 1503/QĐ-UBND ngày 28/6/2023 của chủ tịch UBND huyện Phong Thổ về tặng Danh hiệu chiến sỹ thi đua cấp cơ sở năm học 2022-2023 (trước 06 tháng)</t>
  </si>
  <si>
    <t>Quyết định số 3450/QĐ-UBND ngày 20/8/2020 của Chủ tịch UBND huyện Phong Thổ về tặng danh hiệu Chiến sỹ thi đua cấp cơ sở năm học 2019-2020 (trước 06 tháng)</t>
  </si>
  <si>
    <t>Quyết định số 1498/QĐ-UBND ngày 06/7/2021 của Chủ tịch UBND huyện Phong Thổ về tặng danh hiệu Chiến sỹ thi đua cấp cơ sở năm học 2020 - 2021 (trước 06 tháng)</t>
  </si>
  <si>
    <t>Quyết định số 1330/QĐ-UBND ngày 23/6/2022 của Chủ tịch UBND huyện Phong Thổ về tặng danh hiệu Chiến sỹ thi đua cấp cơ sở năm học  2021 - 2022 (trước 06 tháng)</t>
  </si>
  <si>
    <t>Quyết định số 1503/QĐ-UBND ngày 28/6/2023 của Chủ tịch UBND huyện Phong Thổ về tặng danh hiệu Chiến sỹ thi đua cấp cơ sở năm học  2022 - 2023 (trước 06 tháng)</t>
  </si>
  <si>
    <t>Quyết định số 1825/QĐ-UBND ngày 03/7/2019 của Chủ tịch UBND huyện Phong Thổ về tặng danh hiệu Chiến sỹ thi đua cấp cơ sở năm học 2018-2019 (trước 06 tháng)</t>
  </si>
  <si>
    <t>ĐỦ ĐIỀU KIỆN, TIÊU CHUẨN</t>
  </si>
  <si>
    <t>Quyết định số 1503/QĐ-UBND ngày 28/6/2023 của Chủ tịch UBND huyện Phong Thổ về tặng danh hiệu Chiến sỹ thi đua cấp cơ sở năm học  2022 - 2023 (trước 06 tháng)
chuyển nâng bậc lương thường xuyên</t>
  </si>
  <si>
    <t>Quyết định số 1303/QĐ-UBND ngày 11/8/2023 của Chủ tịch UBND tỉnh Lai Châu về đã hoàn thành xuất sắc nhiệm vụ công tác từ năm học 2021-2022 đến năm học 2022-2023 (trước 12 tháng) chuyển nâng lương thường xuyên</t>
  </si>
  <si>
    <t>Trường MN Tung Qua Lìn</t>
  </si>
  <si>
    <t>VII</t>
  </si>
  <si>
    <t>Phòng Tư pháp huyện</t>
  </si>
  <si>
    <t>Đèo Văn Vĩnh</t>
  </si>
  <si>
    <t>0965</t>
  </si>
  <si>
    <t>Hoàng Đức Thông</t>
  </si>
  <si>
    <t>1988</t>
  </si>
  <si>
    <t>15/2/2021</t>
  </si>
  <si>
    <t>15/2/2024</t>
  </si>
  <si>
    <t>KHÔNG ĐỦ ĐIỀU KIỆN. Lý do: Không trong kỳ đề nghị nâng bậc lương của năm 2024</t>
  </si>
  <si>
    <t>Tổng số viên chức có mặt tại thời điểm báo cáo:    người; Trong đó: Số người đề nghị nâng bậc lương thường xuyên đượt I năm 2024:        người.</t>
  </si>
  <si>
    <t>(Kèm theo Thông báo số        /TB-PNV, ngày     /      /2024 của Phòng Nội vụ huyện Phong Thổ)</t>
  </si>
  <si>
    <t>Phòng Văn Hóa</t>
  </si>
  <si>
    <t>Đèo Văn Dương</t>
  </si>
  <si>
    <t>23/9/1968</t>
  </si>
  <si>
    <t>01/6/2019</t>
  </si>
  <si>
    <t>01/6/2023</t>
  </si>
  <si>
    <t>VIII</t>
  </si>
  <si>
    <t>THẨM QUYỀN CỦA THỦ TRƯỞNG CÁC ĐƠN VỊ SỰ NGHIỆP</t>
  </si>
  <si>
    <t>Phòng Nội vụ</t>
  </si>
  <si>
    <t>Quyết định số 44/QĐ-UBND ngày 17/01/2024 của Chủ tịch UBND huyện Phong Thổ về tặng danh hiệu Chiến sỹ thi đua cấp cơ sở năm học 2018-2019 (trước 6 tháng)
 chuyển nâng lương thường xuyên</t>
  </si>
</sst>
</file>

<file path=xl/styles.xml><?xml version="1.0" encoding="utf-8"?>
<styleSheet xmlns="http://schemas.openxmlformats.org/spreadsheetml/2006/main">
  <numFmts count="19">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_-;\-* #,##0_-;_-* &quot;-&quot;??_-;_-@_-"/>
    <numFmt numFmtId="168" formatCode="0;\-0;"/>
    <numFmt numFmtId="169" formatCode="0.0"/>
    <numFmt numFmtId="170" formatCode="_-* #,##0.000_-;\-* #,##0.000_-;_-* &quot;-&quot;??_-;_-@_-"/>
    <numFmt numFmtId="171" formatCode="_-* #,##0.0_-;\-* #,##0.0_-;_-* &quot;-&quot;??_-;_-@_-"/>
    <numFmt numFmtId="172" formatCode="_-* #,##0\ _₫_-;\-* #,##0\ _₫_-;_-* &quot;-&quot;??\ _₫_-;_-@_-"/>
    <numFmt numFmtId="173" formatCode="#,##0;[Red]#,##0"/>
    <numFmt numFmtId="174" formatCode="_-* #.##0.00\ _₫_-;\-* #.##0.00\ _₫_-;_-* &quot;-&quot;??\ _₫_-;_-@_-"/>
    <numFmt numFmtId="175" formatCode="_-* #,##0.00_-;\-* #,##0.00_-;_-* &quot;-&quot;_-;_-@_-"/>
    <numFmt numFmtId="176" formatCode="#,##0.00;[Red]#,##0.00"/>
    <numFmt numFmtId="177" formatCode="_-* #,##0.0&quot; &quot;_ _-;\-* #,##0.0&quot; &quot;_ _-;_-* &quot;-&quot;??&quot; &quot;_ _-;_-@_-"/>
    <numFmt numFmtId="178" formatCode="&quot; &quot;#,##0.00"/>
    <numFmt numFmtId="179" formatCode="0.000"/>
    <numFmt numFmtId="180" formatCode="00000"/>
  </numFmts>
  <fonts count="80">
    <font>
      <sz val="11"/>
      <color indexed="8"/>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sz val="11"/>
      <color indexed="8"/>
      <name val="Times New Roman"/>
      <family val="1"/>
    </font>
    <font>
      <sz val="11"/>
      <color theme="1"/>
      <name val="Times New Roman"/>
      <family val="2"/>
    </font>
    <font>
      <i/>
      <sz val="12"/>
      <name val="Times New Roman"/>
      <family val="1"/>
    </font>
    <font>
      <sz val="11"/>
      <color theme="1"/>
      <name val="Arial"/>
      <family val="2"/>
    </font>
    <font>
      <sz val="11"/>
      <color indexed="8"/>
      <name val="Times New Roman"/>
      <family val="1"/>
    </font>
    <font>
      <sz val="10"/>
      <name val="Times New Roman"/>
      <family val="1"/>
    </font>
    <font>
      <sz val="10"/>
      <name val="Arial"/>
      <family val="2"/>
    </font>
    <font>
      <sz val="12"/>
      <name val="Times New Roman"/>
      <family val="1"/>
    </font>
    <font>
      <sz val="11"/>
      <color indexed="8"/>
      <name val="Times New Roman"/>
      <family val="2"/>
    </font>
    <font>
      <sz val="11"/>
      <name val="Times New Roman"/>
      <family val="1"/>
    </font>
    <font>
      <i/>
      <sz val="13"/>
      <name val="Times New Roman"/>
      <family val="1"/>
    </font>
    <font>
      <b/>
      <sz val="12"/>
      <name val="Times New Roman"/>
      <family val="1"/>
    </font>
    <font>
      <sz val="13"/>
      <name val="Times New Roman"/>
      <family val="1"/>
    </font>
    <font>
      <b/>
      <sz val="13"/>
      <name val="Times New Roman"/>
      <family val="1"/>
    </font>
    <font>
      <sz val="11"/>
      <color theme="1"/>
      <name val="Calibri"/>
      <family val="2"/>
      <charset val="163"/>
      <scheme val="minor"/>
    </font>
    <font>
      <sz val="12"/>
      <name val="Times New Roman"/>
      <family val="1"/>
      <charset val="163"/>
    </font>
    <font>
      <sz val="11"/>
      <color indexed="8"/>
      <name val="Calibri"/>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3"/>
      <name val="Arial"/>
      <family val="2"/>
    </font>
    <font>
      <sz val="11"/>
      <color indexed="63"/>
      <name val="Times New Roman"/>
      <family val="2"/>
    </font>
    <font>
      <b/>
      <sz val="15"/>
      <color indexed="62"/>
      <name val="Times New Roman"/>
      <family val="2"/>
    </font>
    <font>
      <b/>
      <sz val="13"/>
      <color indexed="62"/>
      <name val="Times New Roman"/>
      <family val="2"/>
    </font>
    <font>
      <b/>
      <sz val="11"/>
      <color indexed="62"/>
      <name val="Times New Roman"/>
      <family val="2"/>
    </font>
    <font>
      <b/>
      <sz val="18"/>
      <color indexed="62"/>
      <name val="Cambria"/>
      <family val="2"/>
    </font>
    <font>
      <sz val="12"/>
      <color rgb="FF0070C0"/>
      <name val="Times New Roman"/>
      <family val="1"/>
    </font>
    <font>
      <sz val="9"/>
      <name val="Times New Roman"/>
      <family val="1"/>
    </font>
    <font>
      <sz val="10"/>
      <name val="Arial"/>
      <family val="2"/>
      <charset val="163"/>
    </font>
    <font>
      <sz val="12"/>
      <name val=".VnTime"/>
      <family val="2"/>
    </font>
    <font>
      <sz val="14"/>
      <name val=".VnTime"/>
      <family val="2"/>
    </font>
    <font>
      <i/>
      <sz val="10"/>
      <name val="Times New Roman"/>
      <family val="1"/>
    </font>
    <font>
      <b/>
      <sz val="9"/>
      <color indexed="81"/>
      <name val="Tahoma"/>
      <family val="2"/>
    </font>
    <font>
      <sz val="9"/>
      <color indexed="81"/>
      <name val="Tahoma"/>
      <family val="2"/>
    </font>
    <font>
      <sz val="10"/>
      <color rgb="FF0070C0"/>
      <name val="Times New Roman"/>
      <family val="1"/>
    </font>
    <font>
      <sz val="10"/>
      <color rgb="FF0070C0"/>
      <name val="Arial"/>
      <family val="2"/>
    </font>
    <font>
      <b/>
      <sz val="13"/>
      <color rgb="FF0070C0"/>
      <name val="Times New Roman"/>
      <family val="1"/>
    </font>
    <font>
      <sz val="11"/>
      <color rgb="FF0070C0"/>
      <name val="Times New Roman"/>
      <family val="1"/>
    </font>
    <font>
      <sz val="13"/>
      <color rgb="FF0070C0"/>
      <name val="Times New Roman"/>
      <family val="1"/>
    </font>
    <font>
      <sz val="9"/>
      <color rgb="FF0070C0"/>
      <name val="Times New Roman"/>
      <family val="1"/>
    </font>
    <font>
      <b/>
      <sz val="10"/>
      <name val="Times New Roman"/>
      <family val="1"/>
    </font>
    <font>
      <b/>
      <i/>
      <sz val="13"/>
      <name val="Times New Roman"/>
      <family val="1"/>
    </font>
    <font>
      <sz val="10"/>
      <color rgb="FFFF0000"/>
      <name val="Times New Roman"/>
      <family val="1"/>
    </font>
    <font>
      <b/>
      <sz val="10"/>
      <color rgb="FFFF0000"/>
      <name val="Times New Roman"/>
      <family val="1"/>
    </font>
    <font>
      <b/>
      <sz val="11"/>
      <name val="Times New Roman"/>
      <family val="1"/>
    </font>
    <font>
      <sz val="10"/>
      <color theme="1"/>
      <name val="Times New Roman"/>
      <family val="1"/>
    </font>
    <font>
      <b/>
      <sz val="11"/>
      <name val="Times New Roman"/>
      <family val="1"/>
      <charset val="163"/>
    </font>
    <font>
      <sz val="11"/>
      <name val="Times New Roman"/>
      <family val="1"/>
      <charset val="163"/>
    </font>
    <font>
      <i/>
      <sz val="11"/>
      <name val="Times New Roman"/>
      <family val="1"/>
      <charset val="163"/>
    </font>
    <font>
      <sz val="11"/>
      <color theme="1"/>
      <name val="Times New Roman"/>
      <family val="1"/>
      <charset val="163"/>
    </font>
    <font>
      <b/>
      <i/>
      <sz val="11"/>
      <name val="Times New Roman"/>
      <family val="1"/>
      <charset val="163"/>
    </font>
    <font>
      <sz val="11"/>
      <name val="Times New Roman"/>
      <family val="2"/>
      <charset val="163"/>
    </font>
    <font>
      <b/>
      <sz val="11"/>
      <name val="Times New Roman"/>
      <family val="2"/>
      <charset val="163"/>
    </font>
    <font>
      <sz val="11"/>
      <name val="Arial"/>
      <family val="2"/>
      <charset val="163"/>
    </font>
    <font>
      <b/>
      <sz val="11"/>
      <name val="Arial"/>
      <family val="2"/>
      <charset val="163"/>
    </font>
    <font>
      <b/>
      <i/>
      <sz val="11"/>
      <name val="Times New Roman"/>
      <family val="2"/>
      <charset val="163"/>
    </font>
    <font>
      <b/>
      <sz val="11"/>
      <color theme="1"/>
      <name val="Times New Roman"/>
      <family val="1"/>
      <charset val="163"/>
    </font>
    <font>
      <b/>
      <sz val="11"/>
      <color rgb="FFFF0000"/>
      <name val="Times New Roman"/>
      <family val="1"/>
      <charset val="163"/>
    </font>
    <font>
      <sz val="11"/>
      <color rgb="FFFF0000"/>
      <name val="Times New Roman"/>
      <family val="1"/>
      <charset val="163"/>
    </font>
    <font>
      <b/>
      <sz val="10"/>
      <color theme="1"/>
      <name val="Times New Roman"/>
      <family val="1"/>
    </font>
    <font>
      <sz val="10"/>
      <name val="Times New Roman"/>
      <family val="1"/>
      <charset val="163"/>
    </font>
  </fonts>
  <fills count="31">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patternFill>
    </fill>
    <fill>
      <patternFill patternType="solid">
        <fgColor indexed="5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s>
  <cellStyleXfs count="108">
    <xf numFmtId="0" fontId="0" fillId="0" borderId="0" applyFill="0" applyProtection="0"/>
    <xf numFmtId="0" fontId="7" fillId="0" borderId="0"/>
    <xf numFmtId="0" fontId="9" fillId="0" borderId="0"/>
    <xf numFmtId="43" fontId="10" fillId="0" borderId="0" applyFont="0" applyFill="0" applyBorder="0" applyAlignment="0" applyProtection="0"/>
    <xf numFmtId="0" fontId="12" fillId="0" borderId="0"/>
    <xf numFmtId="0" fontId="14" fillId="0" borderId="0"/>
    <xf numFmtId="9" fontId="7" fillId="0" borderId="0" applyFont="0" applyFill="0" applyBorder="0" applyAlignment="0" applyProtection="0"/>
    <xf numFmtId="43" fontId="4" fillId="0" borderId="0" applyFont="0" applyFill="0" applyBorder="0" applyAlignment="0" applyProtection="0"/>
    <xf numFmtId="0" fontId="12" fillId="0" borderId="0"/>
    <xf numFmtId="0" fontId="14" fillId="0" borderId="0"/>
    <xf numFmtId="0" fontId="20" fillId="0" borderId="0"/>
    <xf numFmtId="0" fontId="6" fillId="0" borderId="0" applyFill="0" applyProtection="0"/>
    <xf numFmtId="43" fontId="6" fillId="0" borderId="0" applyFont="0" applyFill="0" applyBorder="0" applyAlignment="0" applyProtection="0"/>
    <xf numFmtId="9" fontId="14" fillId="0" borderId="0" applyFont="0" applyFill="0" applyBorder="0" applyAlignment="0" applyProtection="0"/>
    <xf numFmtId="43" fontId="22" fillId="0" borderId="0" applyFont="0" applyFill="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25" fillId="24" borderId="4" applyNumberFormat="0" applyAlignment="0" applyProtection="0"/>
    <xf numFmtId="0" fontId="26" fillId="25" borderId="5" applyNumberFormat="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11" borderId="4" applyNumberFormat="0" applyAlignment="0" applyProtection="0"/>
    <xf numFmtId="0" fontId="33" fillId="0" borderId="9" applyNumberFormat="0" applyFill="0" applyAlignment="0" applyProtection="0"/>
    <xf numFmtId="0" fontId="34" fillId="26" borderId="0" applyNumberFormat="0" applyBorder="0" applyAlignment="0" applyProtection="0"/>
    <xf numFmtId="0" fontId="14" fillId="27" borderId="10" applyNumberFormat="0" applyFont="0" applyAlignment="0" applyProtection="0"/>
    <xf numFmtId="0" fontId="35" fillId="24" borderId="11" applyNumberFormat="0" applyAlignment="0" applyProtection="0"/>
    <xf numFmtId="0" fontId="36" fillId="0" borderId="0" applyNumberFormat="0" applyFill="0" applyBorder="0" applyAlignment="0" applyProtection="0"/>
    <xf numFmtId="0" fontId="37" fillId="0" borderId="12" applyNumberFormat="0" applyFill="0" applyAlignment="0" applyProtection="0"/>
    <xf numFmtId="0" fontId="38" fillId="0" borderId="0" applyNumberFormat="0" applyFill="0" applyBorder="0" applyAlignment="0" applyProtection="0"/>
    <xf numFmtId="174" fontId="12" fillId="0" borderId="0" applyFont="0" applyFill="0" applyBorder="0" applyAlignment="0" applyProtection="0"/>
    <xf numFmtId="165" fontId="12" fillId="0" borderId="0" applyFont="0" applyFill="0" applyBorder="0" applyAlignment="0" applyProtection="0"/>
    <xf numFmtId="44" fontId="39" fillId="0" borderId="0" applyFont="0" applyFill="0" applyBorder="0" applyAlignment="0" applyProtection="0"/>
    <xf numFmtId="0" fontId="39" fillId="0" borderId="0"/>
    <xf numFmtId="0" fontId="3" fillId="0" borderId="0"/>
    <xf numFmtId="0" fontId="14" fillId="0" borderId="0"/>
    <xf numFmtId="0" fontId="13" fillId="0" borderId="0"/>
    <xf numFmtId="0" fontId="12" fillId="0" borderId="0"/>
    <xf numFmtId="0" fontId="40" fillId="0" borderId="0"/>
    <xf numFmtId="0" fontId="40" fillId="29" borderId="0" applyNumberFormat="0" applyBorder="0" applyAlignment="0" applyProtection="0"/>
    <xf numFmtId="0" fontId="40" fillId="11" borderId="0" applyNumberFormat="0" applyBorder="0" applyAlignment="0" applyProtection="0"/>
    <xf numFmtId="0" fontId="40" fillId="27" borderId="0" applyNumberFormat="0" applyBorder="0" applyAlignment="0" applyProtection="0"/>
    <xf numFmtId="0" fontId="40" fillId="2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24" borderId="0" applyNumberFormat="0" applyBorder="0" applyAlignment="0" applyProtection="0"/>
    <xf numFmtId="0" fontId="40" fillId="13" borderId="0" applyNumberFormat="0" applyBorder="0" applyAlignment="0" applyProtection="0"/>
    <xf numFmtId="0" fontId="40" fillId="26" borderId="0" applyNumberFormat="0" applyBorder="0" applyAlignment="0" applyProtection="0"/>
    <xf numFmtId="0" fontId="40" fillId="24" borderId="0" applyNumberFormat="0" applyBorder="0" applyAlignment="0" applyProtection="0"/>
    <xf numFmtId="0" fontId="40" fillId="12" borderId="0" applyNumberFormat="0" applyBorder="0" applyAlignment="0" applyProtection="0"/>
    <xf numFmtId="0" fontId="40" fillId="11" borderId="0" applyNumberFormat="0" applyBorder="0" applyAlignment="0" applyProtection="0"/>
    <xf numFmtId="0" fontId="23" fillId="18" borderId="0" applyNumberFormat="0" applyBorder="0" applyAlignment="0" applyProtection="0"/>
    <xf numFmtId="0" fontId="23" fillId="26" borderId="0" applyNumberFormat="0" applyBorder="0" applyAlignment="0" applyProtection="0"/>
    <xf numFmtId="0" fontId="23" fillId="24" borderId="0" applyNumberFormat="0" applyBorder="0" applyAlignment="0" applyProtection="0"/>
    <xf numFmtId="0" fontId="23" fillId="11"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5" fillId="29" borderId="4" applyNumberFormat="0" applyAlignment="0" applyProtection="0"/>
    <xf numFmtId="0" fontId="41" fillId="0" borderId="13" applyNumberFormat="0" applyFill="0" applyAlignment="0" applyProtection="0"/>
    <xf numFmtId="0" fontId="42" fillId="0" borderId="7"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0" fontId="40" fillId="27" borderId="10" applyNumberFormat="0" applyFont="0" applyAlignment="0" applyProtection="0"/>
    <xf numFmtId="0" fontId="35" fillId="29" borderId="11" applyNumberFormat="0" applyAlignment="0" applyProtection="0"/>
    <xf numFmtId="0" fontId="44" fillId="0" borderId="0" applyNumberFormat="0" applyFill="0" applyBorder="0" applyAlignment="0" applyProtection="0"/>
    <xf numFmtId="0" fontId="35" fillId="0" borderId="15" applyNumberFormat="0" applyFill="0" applyAlignment="0" applyProtection="0"/>
    <xf numFmtId="43" fontId="2" fillId="0" borderId="0" applyFont="0" applyFill="0" applyBorder="0" applyAlignment="0" applyProtection="0"/>
    <xf numFmtId="0" fontId="2" fillId="0" borderId="0"/>
    <xf numFmtId="43" fontId="12"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0" fontId="47" fillId="0" borderId="0"/>
    <xf numFmtId="0" fontId="21" fillId="0" borderId="0"/>
    <xf numFmtId="0" fontId="48" fillId="0" borderId="0"/>
    <xf numFmtId="0" fontId="49" fillId="0" borderId="0"/>
    <xf numFmtId="9" fontId="12" fillId="0" borderId="0" applyFont="0" applyFill="0" applyBorder="0" applyAlignment="0" applyProtection="0"/>
    <xf numFmtId="43" fontId="1" fillId="0" borderId="0" applyFont="0" applyFill="0" applyBorder="0" applyAlignment="0" applyProtection="0"/>
    <xf numFmtId="0" fontId="1" fillId="0" borderId="0"/>
    <xf numFmtId="9" fontId="6" fillId="0" borderId="0" applyFont="0" applyFill="0" applyBorder="0" applyAlignment="0" applyProtection="0"/>
    <xf numFmtId="43" fontId="1" fillId="0" borderId="0" applyFont="0" applyFill="0" applyBorder="0" applyAlignment="0" applyProtection="0"/>
    <xf numFmtId="0" fontId="1" fillId="0" borderId="0"/>
    <xf numFmtId="0" fontId="12" fillId="0" borderId="0"/>
  </cellStyleXfs>
  <cellXfs count="804">
    <xf numFmtId="0" fontId="0" fillId="0" borderId="0" xfId="0" applyFill="1" applyProtection="1"/>
    <xf numFmtId="49" fontId="8" fillId="3" borderId="1" xfId="0" applyNumberFormat="1" applyFont="1" applyFill="1" applyBorder="1" applyAlignment="1" applyProtection="1">
      <alignment horizontal="center" vertical="center" wrapText="1"/>
    </xf>
    <xf numFmtId="49" fontId="13" fillId="3" borderId="1" xfId="0" applyNumberFormat="1" applyFont="1" applyFill="1" applyBorder="1" applyAlignment="1" applyProtection="1">
      <alignment horizontal="center" vertical="center"/>
    </xf>
    <xf numFmtId="49" fontId="13" fillId="2" borderId="1" xfId="0" quotePrefix="1"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pplyProtection="1">
      <alignment horizontal="center" vertical="center"/>
    </xf>
    <xf numFmtId="0" fontId="13" fillId="2" borderId="1" xfId="0" applyFont="1" applyFill="1" applyBorder="1" applyAlignment="1">
      <alignment horizontal="center" vertical="center"/>
    </xf>
    <xf numFmtId="0" fontId="15" fillId="2" borderId="0" xfId="0" applyFont="1" applyFill="1" applyProtection="1"/>
    <xf numFmtId="49" fontId="13" fillId="3" borderId="1" xfId="0" applyNumberFormat="1" applyFont="1" applyFill="1" applyBorder="1" applyAlignment="1" applyProtection="1">
      <alignment horizontal="center"/>
    </xf>
    <xf numFmtId="0" fontId="13" fillId="2" borderId="0" xfId="0" applyFont="1" applyFill="1" applyProtection="1"/>
    <xf numFmtId="0" fontId="13" fillId="3" borderId="0" xfId="0" applyFont="1" applyFill="1" applyAlignment="1" applyProtection="1">
      <alignment horizontal="center"/>
    </xf>
    <xf numFmtId="49" fontId="13" fillId="3" borderId="0" xfId="0" applyNumberFormat="1" applyFont="1" applyFill="1" applyAlignment="1" applyProtection="1">
      <alignment horizontal="center"/>
    </xf>
    <xf numFmtId="0" fontId="13" fillId="3" borderId="1" xfId="0" applyFont="1" applyFill="1" applyBorder="1" applyAlignment="1" applyProtection="1">
      <alignment horizontal="center" vertical="center"/>
    </xf>
    <xf numFmtId="0" fontId="18" fillId="3" borderId="0" xfId="0" applyFont="1" applyFill="1" applyAlignment="1" applyProtection="1">
      <alignment vertical="center"/>
    </xf>
    <xf numFmtId="49" fontId="16" fillId="3" borderId="1" xfId="0" applyNumberFormat="1" applyFont="1" applyFill="1" applyBorder="1" applyAlignment="1" applyProtection="1">
      <alignment horizontal="center" vertical="center" wrapText="1"/>
    </xf>
    <xf numFmtId="14" fontId="16" fillId="3" borderId="1" xfId="0" applyNumberFormat="1" applyFont="1" applyFill="1" applyBorder="1" applyAlignment="1" applyProtection="1">
      <alignment horizontal="center" vertical="center" wrapText="1"/>
    </xf>
    <xf numFmtId="9" fontId="16" fillId="3" borderId="1" xfId="0" applyNumberFormat="1"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6" fillId="3" borderId="0" xfId="0" applyFont="1" applyFill="1" applyAlignment="1" applyProtection="1">
      <alignment horizontal="center" vertical="center"/>
    </xf>
    <xf numFmtId="14" fontId="18" fillId="3" borderId="0" xfId="0" applyNumberFormat="1" applyFont="1" applyFill="1" applyAlignment="1" applyProtection="1">
      <alignment vertical="center"/>
    </xf>
    <xf numFmtId="0" fontId="18" fillId="3" borderId="0" xfId="0" applyFont="1" applyFill="1" applyAlignment="1" applyProtection="1">
      <alignment horizontal="left" vertical="center"/>
    </xf>
    <xf numFmtId="0" fontId="13" fillId="3" borderId="0" xfId="0" applyFont="1" applyFill="1" applyProtection="1"/>
    <xf numFmtId="0" fontId="8" fillId="3" borderId="1" xfId="0" applyFont="1" applyFill="1" applyBorder="1" applyAlignment="1" applyProtection="1">
      <alignment horizontal="center" vertical="center" wrapText="1"/>
    </xf>
    <xf numFmtId="49" fontId="13" fillId="2" borderId="0" xfId="0" applyNumberFormat="1" applyFont="1" applyFill="1" applyProtection="1"/>
    <xf numFmtId="49" fontId="13" fillId="2" borderId="0" xfId="0" applyNumberFormat="1" applyFont="1" applyFill="1" applyAlignment="1" applyProtection="1">
      <alignment horizontal="center"/>
    </xf>
    <xf numFmtId="49" fontId="8" fillId="3" borderId="1" xfId="0" applyNumberFormat="1" applyFont="1" applyFill="1" applyBorder="1" applyAlignment="1" applyProtection="1">
      <alignment vertical="center" wrapText="1"/>
    </xf>
    <xf numFmtId="0" fontId="18" fillId="3" borderId="0" xfId="0" applyFont="1" applyFill="1" applyAlignment="1" applyProtection="1">
      <alignment horizontal="center" vertical="center"/>
    </xf>
    <xf numFmtId="14" fontId="18" fillId="3" borderId="0" xfId="0" applyNumberFormat="1" applyFont="1" applyFill="1" applyAlignment="1" applyProtection="1">
      <alignment horizontal="center" vertical="center"/>
    </xf>
    <xf numFmtId="9" fontId="18" fillId="3" borderId="0" xfId="0" applyNumberFormat="1" applyFont="1" applyFill="1" applyAlignment="1" applyProtection="1">
      <alignment horizontal="center" vertical="center"/>
    </xf>
    <xf numFmtId="0" fontId="45" fillId="2" borderId="0" xfId="0" applyFont="1" applyFill="1" applyProtection="1"/>
    <xf numFmtId="14" fontId="13" fillId="2" borderId="1" xfId="0" quotePrefix="1" applyNumberFormat="1"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left" vertical="center" wrapText="1"/>
    </xf>
    <xf numFmtId="49" fontId="13" fillId="2" borderId="1" xfId="0" quotePrefix="1" applyNumberFormat="1" applyFont="1" applyFill="1" applyBorder="1" applyAlignment="1">
      <alignment horizontal="center" vertical="center" shrinkToFit="1"/>
    </xf>
    <xf numFmtId="3" fontId="13" fillId="2" borderId="1" xfId="0" applyNumberFormat="1" applyFont="1" applyFill="1" applyBorder="1" applyAlignment="1">
      <alignment horizontal="center" vertical="center" wrapText="1"/>
    </xf>
    <xf numFmtId="14" fontId="13" fillId="2" borderId="1" xfId="0" quotePrefix="1" applyNumberFormat="1" applyFont="1" applyFill="1" applyBorder="1" applyAlignment="1">
      <alignment horizontal="center" vertical="center"/>
    </xf>
    <xf numFmtId="49" fontId="17" fillId="2" borderId="1" xfId="0" applyNumberFormat="1" applyFont="1" applyFill="1" applyBorder="1" applyAlignment="1">
      <alignment horizontal="left" vertical="center" wrapText="1"/>
    </xf>
    <xf numFmtId="0" fontId="13" fillId="28"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7" fillId="2" borderId="1" xfId="0" applyFont="1" applyFill="1" applyBorder="1" applyAlignment="1">
      <alignment horizontal="left" vertical="center"/>
    </xf>
    <xf numFmtId="0" fontId="13" fillId="0" borderId="1" xfId="0" applyFont="1" applyBorder="1" applyAlignment="1">
      <alignment horizontal="center" vertical="center" wrapText="1"/>
    </xf>
    <xf numFmtId="0" fontId="46" fillId="2" borderId="0" xfId="0" applyFont="1" applyFill="1"/>
    <xf numFmtId="49" fontId="13" fillId="2" borderId="1" xfId="1" applyNumberFormat="1" applyFont="1" applyFill="1" applyBorder="1" applyAlignment="1">
      <alignment horizontal="center" vertical="center" wrapText="1"/>
    </xf>
    <xf numFmtId="0" fontId="13" fillId="0" borderId="1" xfId="0" applyFont="1" applyBorder="1" applyAlignment="1">
      <alignment horizontal="center" vertical="center"/>
    </xf>
    <xf numFmtId="0" fontId="13" fillId="3" borderId="1" xfId="0" applyFont="1" applyFill="1" applyBorder="1" applyAlignment="1" applyProtection="1">
      <alignment horizontal="left" vertical="center"/>
    </xf>
    <xf numFmtId="4" fontId="13" fillId="2" borderId="1" xfId="0" quotePrefix="1" applyNumberFormat="1" applyFont="1" applyFill="1" applyBorder="1" applyAlignment="1">
      <alignment horizontal="center" vertical="center"/>
    </xf>
    <xf numFmtId="14" fontId="13" fillId="3" borderId="1" xfId="0" applyNumberFormat="1" applyFont="1" applyFill="1" applyBorder="1" applyAlignment="1" applyProtection="1">
      <alignment horizontal="center" vertical="center"/>
    </xf>
    <xf numFmtId="9" fontId="13" fillId="3" borderId="1" xfId="0" applyNumberFormat="1" applyFont="1" applyFill="1" applyBorder="1" applyAlignment="1" applyProtection="1">
      <alignment horizontal="center" vertical="center"/>
    </xf>
    <xf numFmtId="9" fontId="13" fillId="2" borderId="1" xfId="13" quotePrefix="1" applyFont="1" applyFill="1" applyBorder="1" applyAlignment="1">
      <alignment horizontal="center" vertical="center" shrinkToFit="1"/>
    </xf>
    <xf numFmtId="0" fontId="13" fillId="2" borderId="23" xfId="0" applyFont="1" applyFill="1" applyBorder="1" applyAlignment="1">
      <alignment horizontal="center" vertical="center" wrapText="1"/>
    </xf>
    <xf numFmtId="0" fontId="50" fillId="0" borderId="0" xfId="0" applyFont="1" applyAlignment="1">
      <alignment horizontal="center" vertical="center" wrapText="1"/>
    </xf>
    <xf numFmtId="49" fontId="13" fillId="2" borderId="1" xfId="0" quotePrefix="1" applyNumberFormat="1" applyFont="1" applyFill="1" applyBorder="1" applyAlignment="1">
      <alignment horizontal="right" vertical="center" wrapText="1"/>
    </xf>
    <xf numFmtId="3" fontId="13" fillId="28" borderId="1" xfId="0" quotePrefix="1" applyNumberFormat="1" applyFont="1" applyFill="1" applyBorder="1" applyAlignment="1">
      <alignment horizontal="center" vertical="center" shrinkToFit="1"/>
    </xf>
    <xf numFmtId="14" fontId="13" fillId="2" borderId="1" xfId="0" quotePrefix="1" applyNumberFormat="1" applyFont="1" applyFill="1" applyBorder="1" applyAlignment="1" applyProtection="1">
      <alignment horizontal="center" vertical="center"/>
    </xf>
    <xf numFmtId="49" fontId="13" fillId="2" borderId="21" xfId="1" applyNumberFormat="1" applyFont="1" applyFill="1" applyBorder="1" applyAlignment="1">
      <alignment horizontal="center" vertical="center" wrapText="1"/>
    </xf>
    <xf numFmtId="49" fontId="13" fillId="2" borderId="21" xfId="1" quotePrefix="1" applyNumberFormat="1" applyFont="1" applyFill="1" applyBorder="1" applyAlignment="1">
      <alignment horizontal="center" vertical="center" wrapText="1"/>
    </xf>
    <xf numFmtId="14" fontId="13" fillId="2" borderId="21" xfId="0" quotePrefix="1" applyNumberFormat="1" applyFont="1" applyFill="1" applyBorder="1" applyAlignment="1">
      <alignment horizontal="center" vertical="center" wrapText="1"/>
    </xf>
    <xf numFmtId="0" fontId="13" fillId="3"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xf>
    <xf numFmtId="0" fontId="17" fillId="2" borderId="1" xfId="0" applyFont="1" applyFill="1" applyBorder="1" applyAlignment="1">
      <alignment horizontal="left" vertical="center" wrapText="1"/>
    </xf>
    <xf numFmtId="0" fontId="53" fillId="2" borderId="0" xfId="1" applyFont="1" applyFill="1"/>
    <xf numFmtId="43" fontId="53" fillId="2" borderId="0" xfId="7" applyFont="1" applyFill="1"/>
    <xf numFmtId="0" fontId="54" fillId="2" borderId="0" xfId="0" applyFont="1" applyFill="1"/>
    <xf numFmtId="0" fontId="55" fillId="5" borderId="0" xfId="0" applyFont="1" applyFill="1" applyAlignment="1" applyProtection="1">
      <alignment vertical="center"/>
    </xf>
    <xf numFmtId="0" fontId="56" fillId="2" borderId="0" xfId="0" applyFont="1" applyFill="1" applyProtection="1"/>
    <xf numFmtId="0" fontId="57" fillId="0" borderId="0" xfId="0" applyFont="1" applyFill="1" applyAlignment="1">
      <alignment vertical="center"/>
    </xf>
    <xf numFmtId="0" fontId="54" fillId="0" borderId="0" xfId="0" applyFont="1"/>
    <xf numFmtId="0" fontId="56" fillId="0" borderId="0" xfId="0" applyFont="1"/>
    <xf numFmtId="49" fontId="56" fillId="0" borderId="0" xfId="0" applyNumberFormat="1" applyFont="1" applyAlignment="1">
      <alignment horizontal="center" vertical="center"/>
    </xf>
    <xf numFmtId="0" fontId="56" fillId="0" borderId="0" xfId="0" applyFont="1" applyFill="1"/>
    <xf numFmtId="0" fontId="13" fillId="2" borderId="1" xfId="0" quotePrefix="1" applyFont="1" applyFill="1" applyBorder="1" applyAlignment="1" applyProtection="1">
      <alignment horizontal="center" vertical="center"/>
    </xf>
    <xf numFmtId="0" fontId="58" fillId="2" borderId="0" xfId="0" applyFont="1" applyFill="1"/>
    <xf numFmtId="0" fontId="58" fillId="2" borderId="1" xfId="0" applyFont="1" applyFill="1" applyBorder="1"/>
    <xf numFmtId="0" fontId="17" fillId="2" borderId="1" xfId="0" applyFont="1" applyFill="1" applyBorder="1" applyAlignment="1" applyProtection="1">
      <alignment horizontal="center" vertical="center" wrapText="1"/>
    </xf>
    <xf numFmtId="49" fontId="13" fillId="28" borderId="1" xfId="0" applyNumberFormat="1" applyFont="1" applyFill="1" applyBorder="1" applyAlignment="1">
      <alignment horizontal="center" vertical="center" wrapText="1"/>
    </xf>
    <xf numFmtId="49" fontId="13" fillId="0" borderId="1" xfId="0" quotePrefix="1" applyNumberFormat="1" applyFont="1" applyBorder="1" applyAlignment="1">
      <alignment horizontal="center" vertical="center"/>
    </xf>
    <xf numFmtId="49" fontId="13" fillId="28" borderId="1" xfId="0" quotePrefix="1"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0" fontId="17" fillId="28" borderId="1" xfId="0" applyFont="1" applyFill="1" applyBorder="1" applyAlignment="1">
      <alignment horizontal="center" vertical="center" wrapText="1"/>
    </xf>
    <xf numFmtId="14" fontId="13" fillId="28" borderId="1" xfId="0" quotePrefix="1" applyNumberFormat="1" applyFont="1" applyFill="1" applyBorder="1" applyAlignment="1">
      <alignment horizontal="center" vertical="center" wrapText="1"/>
    </xf>
    <xf numFmtId="49" fontId="13" fillId="28" borderId="1" xfId="0" applyNumberFormat="1" applyFont="1" applyFill="1" applyBorder="1" applyAlignment="1">
      <alignment horizontal="left" vertical="center" wrapText="1"/>
    </xf>
    <xf numFmtId="0" fontId="13" fillId="3" borderId="1" xfId="0" applyFont="1" applyFill="1" applyBorder="1" applyAlignment="1" applyProtection="1">
      <alignment vertical="center"/>
    </xf>
    <xf numFmtId="14" fontId="13" fillId="3" borderId="1" xfId="0" applyNumberFormat="1" applyFont="1" applyFill="1" applyBorder="1" applyAlignment="1" applyProtection="1">
      <alignment vertical="center"/>
    </xf>
    <xf numFmtId="49" fontId="13" fillId="0" borderId="23" xfId="0" applyNumberFormat="1" applyFont="1" applyFill="1" applyBorder="1" applyAlignment="1">
      <alignment horizontal="left" vertical="center" wrapText="1"/>
    </xf>
    <xf numFmtId="0" fontId="18" fillId="0" borderId="0" xfId="0" applyFont="1" applyFill="1" applyAlignment="1">
      <alignment vertical="center"/>
    </xf>
    <xf numFmtId="49" fontId="17" fillId="3" borderId="21" xfId="0" applyNumberFormat="1" applyFont="1" applyFill="1" applyBorder="1" applyAlignment="1" applyProtection="1">
      <alignment horizontal="left" vertical="center" wrapText="1"/>
    </xf>
    <xf numFmtId="14" fontId="13" fillId="2" borderId="21" xfId="1" applyNumberFormat="1" applyFont="1" applyFill="1" applyBorder="1" applyAlignment="1">
      <alignment horizontal="center" vertical="center" wrapText="1"/>
    </xf>
    <xf numFmtId="9" fontId="13" fillId="2" borderId="21" xfId="6" applyFont="1" applyFill="1" applyBorder="1" applyAlignment="1">
      <alignment horizontal="center" vertical="center" wrapText="1"/>
    </xf>
    <xf numFmtId="166" fontId="13" fillId="2" borderId="21" xfId="7" applyNumberFormat="1" applyFont="1" applyFill="1" applyBorder="1" applyAlignment="1">
      <alignment horizontal="center" vertical="center" wrapText="1"/>
    </xf>
    <xf numFmtId="0" fontId="13" fillId="2" borderId="21" xfId="1" applyFont="1" applyFill="1" applyBorder="1" applyAlignment="1">
      <alignment vertical="center" wrapText="1"/>
    </xf>
    <xf numFmtId="0" fontId="11" fillId="2" borderId="0" xfId="1" applyFont="1" applyFill="1"/>
    <xf numFmtId="0" fontId="13" fillId="2" borderId="21" xfId="0" applyFont="1" applyFill="1" applyBorder="1" applyAlignment="1" applyProtection="1">
      <alignment horizontal="center" vertical="center" wrapText="1"/>
    </xf>
    <xf numFmtId="0" fontId="13" fillId="2" borderId="21" xfId="0" applyFont="1" applyFill="1" applyBorder="1" applyAlignment="1">
      <alignment horizontal="left" vertical="center"/>
    </xf>
    <xf numFmtId="3" fontId="13" fillId="2" borderId="21" xfId="0" applyNumberFormat="1" applyFont="1" applyFill="1" applyBorder="1" applyAlignment="1">
      <alignment horizontal="center" vertical="center" wrapText="1"/>
    </xf>
    <xf numFmtId="0" fontId="13" fillId="2" borderId="21" xfId="0" applyFont="1" applyFill="1" applyBorder="1" applyAlignment="1">
      <alignment horizontal="center" vertical="center"/>
    </xf>
    <xf numFmtId="4" fontId="13" fillId="2" borderId="21" xfId="0" quotePrefix="1" applyNumberFormat="1" applyFont="1" applyFill="1" applyBorder="1" applyAlignment="1">
      <alignment horizontal="center" vertical="center"/>
    </xf>
    <xf numFmtId="9" fontId="13" fillId="2" borderId="21" xfId="0" quotePrefix="1" applyNumberFormat="1" applyFont="1" applyFill="1" applyBorder="1" applyAlignment="1">
      <alignment horizontal="center" vertical="center"/>
    </xf>
    <xf numFmtId="14" fontId="13" fillId="2" borderId="21" xfId="0" quotePrefix="1" applyNumberFormat="1" applyFont="1" applyFill="1" applyBorder="1" applyAlignment="1">
      <alignment horizontal="center" vertical="center"/>
    </xf>
    <xf numFmtId="49" fontId="17" fillId="2" borderId="21" xfId="0" applyNumberFormat="1" applyFont="1" applyFill="1" applyBorder="1" applyAlignment="1" applyProtection="1">
      <alignment horizontal="left" vertical="center" wrapText="1"/>
    </xf>
    <xf numFmtId="0" fontId="19" fillId="5" borderId="0" xfId="0" applyFont="1" applyFill="1" applyAlignment="1" applyProtection="1">
      <alignment vertical="center" wrapText="1"/>
    </xf>
    <xf numFmtId="9" fontId="13" fillId="2" borderId="1" xfId="0" quotePrefix="1" applyNumberFormat="1" applyFont="1" applyFill="1" applyBorder="1" applyAlignment="1">
      <alignment horizontal="center" vertical="center"/>
    </xf>
    <xf numFmtId="49" fontId="17" fillId="2" borderId="1" xfId="0" applyNumberFormat="1" applyFont="1" applyFill="1" applyBorder="1" applyAlignment="1" applyProtection="1">
      <alignment horizontal="left" vertical="center" wrapText="1"/>
    </xf>
    <xf numFmtId="49" fontId="13" fillId="28" borderId="1" xfId="0" quotePrefix="1" applyNumberFormat="1" applyFont="1" applyFill="1" applyBorder="1" applyAlignment="1">
      <alignment horizontal="left" vertical="center" wrapText="1"/>
    </xf>
    <xf numFmtId="167" fontId="13" fillId="28" borderId="1" xfId="3" applyNumberFormat="1" applyFont="1" applyFill="1" applyBorder="1" applyAlignment="1">
      <alignment horizontal="left" vertical="center" wrapText="1"/>
    </xf>
    <xf numFmtId="0" fontId="15" fillId="0" borderId="0" xfId="0" applyFont="1"/>
    <xf numFmtId="49" fontId="13" fillId="3" borderId="1" xfId="0" applyNumberFormat="1" applyFont="1" applyFill="1" applyBorder="1" applyProtection="1"/>
    <xf numFmtId="0" fontId="13" fillId="0" borderId="1" xfId="0" applyFont="1" applyBorder="1" applyAlignment="1">
      <alignment horizontal="left" vertical="center"/>
    </xf>
    <xf numFmtId="14" fontId="13" fillId="0" borderId="1" xfId="0" quotePrefix="1" applyNumberFormat="1" applyFont="1" applyBorder="1" applyAlignment="1">
      <alignment horizontal="center" vertical="center"/>
    </xf>
    <xf numFmtId="9" fontId="13" fillId="0" borderId="1" xfId="0" applyNumberFormat="1" applyFont="1" applyBorder="1" applyAlignment="1">
      <alignment horizontal="center" vertical="center"/>
    </xf>
    <xf numFmtId="166" fontId="13" fillId="0" borderId="1" xfId="94" applyNumberFormat="1" applyFont="1" applyBorder="1" applyAlignment="1">
      <alignment horizontal="center" vertical="center"/>
    </xf>
    <xf numFmtId="0" fontId="12" fillId="0" borderId="0" xfId="0" applyFont="1"/>
    <xf numFmtId="0" fontId="13" fillId="0" borderId="1" xfId="0" applyFont="1" applyFill="1" applyBorder="1" applyAlignment="1">
      <alignment vertical="center" wrapText="1"/>
    </xf>
    <xf numFmtId="0" fontId="13" fillId="0" borderId="3" xfId="0" quotePrefix="1" applyFont="1" applyFill="1" applyBorder="1" applyAlignment="1">
      <alignment vertical="center" wrapText="1"/>
    </xf>
    <xf numFmtId="0" fontId="13" fillId="0" borderId="2" xfId="0" quotePrefix="1" applyFont="1" applyFill="1" applyBorder="1" applyAlignment="1">
      <alignment vertical="center" wrapText="1"/>
    </xf>
    <xf numFmtId="9" fontId="13" fillId="2" borderId="1" xfId="0" quotePrefix="1" applyNumberFormat="1" applyFont="1" applyFill="1" applyBorder="1" applyAlignment="1" applyProtection="1">
      <alignment horizontal="center" vertical="center"/>
    </xf>
    <xf numFmtId="167" fontId="13" fillId="0" borderId="1" xfId="0" applyNumberFormat="1" applyFont="1" applyFill="1" applyBorder="1" applyAlignment="1">
      <alignment vertical="center" wrapText="1"/>
    </xf>
    <xf numFmtId="0" fontId="15" fillId="0" borderId="0" xfId="0" applyFont="1" applyFill="1"/>
    <xf numFmtId="14" fontId="13" fillId="28" borderId="1" xfId="0" applyNumberFormat="1" applyFont="1" applyFill="1" applyBorder="1" applyAlignment="1">
      <alignment horizontal="center" vertical="center" wrapText="1"/>
    </xf>
    <xf numFmtId="9" fontId="13" fillId="28" borderId="1" xfId="0" applyNumberFormat="1" applyFont="1" applyFill="1" applyBorder="1" applyAlignment="1">
      <alignment horizontal="center" vertical="center" wrapText="1"/>
    </xf>
    <xf numFmtId="0" fontId="13" fillId="0" borderId="0" xfId="0" applyFont="1" applyAlignment="1">
      <alignment horizontal="center" vertical="center"/>
    </xf>
    <xf numFmtId="0" fontId="17" fillId="3" borderId="1" xfId="0" applyFont="1" applyFill="1" applyBorder="1" applyAlignment="1" applyProtection="1">
      <alignment horizontal="center" vertical="center" wrapText="1"/>
    </xf>
    <xf numFmtId="0" fontId="19" fillId="3" borderId="0" xfId="0" applyFont="1" applyFill="1" applyAlignment="1" applyProtection="1">
      <alignment horizontal="center" vertical="center" wrapText="1"/>
    </xf>
    <xf numFmtId="49" fontId="60" fillId="3" borderId="1" xfId="0" applyNumberFormat="1" applyFont="1" applyFill="1" applyBorder="1" applyAlignment="1" applyProtection="1">
      <alignment horizontal="center" vertical="center" wrapText="1"/>
    </xf>
    <xf numFmtId="0" fontId="17" fillId="2" borderId="21" xfId="1" applyFont="1" applyFill="1" applyBorder="1" applyAlignment="1">
      <alignment horizontal="center" vertical="center" wrapText="1"/>
    </xf>
    <xf numFmtId="0" fontId="13" fillId="2" borderId="21" xfId="0" applyFont="1" applyFill="1" applyBorder="1" applyAlignment="1">
      <alignment vertical="center" wrapText="1"/>
    </xf>
    <xf numFmtId="0" fontId="19" fillId="3" borderId="23" xfId="0" applyFont="1" applyFill="1" applyBorder="1" applyAlignment="1" applyProtection="1">
      <alignment horizontal="center" vertical="center" wrapText="1"/>
    </xf>
    <xf numFmtId="0" fontId="18" fillId="3" borderId="23" xfId="0" applyFont="1" applyFill="1" applyBorder="1" applyAlignment="1" applyProtection="1">
      <alignment horizontal="left" vertical="center"/>
    </xf>
    <xf numFmtId="0" fontId="18" fillId="3" borderId="23" xfId="0" applyFont="1" applyFill="1" applyBorder="1" applyAlignment="1" applyProtection="1">
      <alignment vertical="center"/>
    </xf>
    <xf numFmtId="0" fontId="18" fillId="3" borderId="23" xfId="0" applyFont="1" applyFill="1" applyBorder="1" applyAlignment="1" applyProtection="1">
      <alignment horizontal="center" vertical="center"/>
    </xf>
    <xf numFmtId="14" fontId="18" fillId="3" borderId="23" xfId="0" applyNumberFormat="1" applyFont="1" applyFill="1" applyBorder="1" applyAlignment="1" applyProtection="1">
      <alignment horizontal="center" vertical="center"/>
    </xf>
    <xf numFmtId="9" fontId="18" fillId="3" borderId="23" xfId="0" applyNumberFormat="1" applyFont="1" applyFill="1" applyBorder="1" applyAlignment="1" applyProtection="1">
      <alignment horizontal="center" vertical="center"/>
    </xf>
    <xf numFmtId="14" fontId="18" fillId="3" borderId="23" xfId="0" quotePrefix="1" applyNumberFormat="1" applyFont="1" applyFill="1" applyBorder="1" applyAlignment="1" applyProtection="1">
      <alignment vertical="center"/>
    </xf>
    <xf numFmtId="0" fontId="18" fillId="3" borderId="23" xfId="0" quotePrefix="1" applyFont="1" applyFill="1" applyBorder="1" applyAlignment="1" applyProtection="1">
      <alignment vertical="center"/>
    </xf>
    <xf numFmtId="14" fontId="18" fillId="3" borderId="23" xfId="0" quotePrefix="1" applyNumberFormat="1" applyFont="1" applyFill="1" applyBorder="1" applyAlignment="1" applyProtection="1">
      <alignment horizontal="center" vertical="center"/>
    </xf>
    <xf numFmtId="0" fontId="19" fillId="3" borderId="23" xfId="0" applyFont="1" applyFill="1" applyBorder="1" applyAlignment="1" applyProtection="1">
      <alignment horizontal="left" vertical="center"/>
    </xf>
    <xf numFmtId="0" fontId="19" fillId="3" borderId="23" xfId="0" applyFont="1" applyFill="1" applyBorder="1" applyAlignment="1" applyProtection="1">
      <alignment vertical="center"/>
    </xf>
    <xf numFmtId="14" fontId="19" fillId="3" borderId="23" xfId="0" applyNumberFormat="1" applyFont="1" applyFill="1" applyBorder="1" applyAlignment="1" applyProtection="1">
      <alignment vertical="center"/>
    </xf>
    <xf numFmtId="0" fontId="19" fillId="3" borderId="23" xfId="0" applyFont="1" applyFill="1" applyBorder="1" applyAlignment="1" applyProtection="1">
      <alignment horizontal="center" vertical="center"/>
    </xf>
    <xf numFmtId="0" fontId="17" fillId="2" borderId="23" xfId="0" applyFont="1" applyFill="1" applyBorder="1" applyAlignment="1">
      <alignment horizontal="center" vertical="center" wrapText="1"/>
    </xf>
    <xf numFmtId="14" fontId="19" fillId="3" borderId="23" xfId="0" applyNumberFormat="1" applyFont="1" applyFill="1" applyBorder="1" applyAlignment="1" applyProtection="1">
      <alignment horizontal="center" vertical="center"/>
    </xf>
    <xf numFmtId="9" fontId="19" fillId="3" borderId="23" xfId="0" applyNumberFormat="1" applyFont="1" applyFill="1" applyBorder="1" applyAlignment="1" applyProtection="1">
      <alignment horizontal="center" vertical="center"/>
    </xf>
    <xf numFmtId="0" fontId="63" fillId="2" borderId="0" xfId="0" applyFont="1" applyFill="1" applyProtection="1"/>
    <xf numFmtId="0" fontId="18" fillId="3" borderId="23" xfId="0" applyFont="1" applyFill="1" applyBorder="1" applyAlignment="1" applyProtection="1">
      <alignment horizontal="center" vertical="center" wrapText="1"/>
    </xf>
    <xf numFmtId="0" fontId="65" fillId="3" borderId="0" xfId="0" applyFont="1" applyFill="1" applyAlignment="1" applyProtection="1">
      <alignment horizontal="center" vertical="center"/>
    </xf>
    <xf numFmtId="0" fontId="66" fillId="2" borderId="0" xfId="0" applyFont="1" applyFill="1" applyAlignment="1" applyProtection="1">
      <alignment horizontal="center" vertical="center"/>
    </xf>
    <xf numFmtId="49" fontId="65" fillId="3" borderId="1" xfId="0" applyNumberFormat="1" applyFont="1" applyFill="1" applyBorder="1" applyAlignment="1" applyProtection="1">
      <alignment horizontal="center" vertical="center" wrapText="1"/>
    </xf>
    <xf numFmtId="0" fontId="65" fillId="2" borderId="0" xfId="0" applyFont="1" applyFill="1" applyAlignment="1" applyProtection="1">
      <alignment horizontal="center" vertical="center"/>
    </xf>
    <xf numFmtId="49" fontId="67" fillId="3" borderId="1" xfId="0" applyNumberFormat="1" applyFont="1" applyFill="1" applyBorder="1" applyAlignment="1" applyProtection="1">
      <alignment horizontal="center" vertical="center" wrapText="1"/>
    </xf>
    <xf numFmtId="0" fontId="67" fillId="3" borderId="0" xfId="0" applyFont="1" applyFill="1" applyAlignment="1" applyProtection="1">
      <alignment horizontal="center" vertical="center"/>
    </xf>
    <xf numFmtId="49" fontId="65" fillId="3" borderId="1" xfId="0" applyNumberFormat="1" applyFont="1" applyFill="1" applyBorder="1" applyAlignment="1" applyProtection="1">
      <alignment horizontal="left" vertical="center"/>
    </xf>
    <xf numFmtId="0" fontId="68" fillId="0" borderId="21" xfId="0" applyFont="1" applyFill="1" applyBorder="1" applyAlignment="1">
      <alignment horizontal="center" vertical="center" wrapText="1"/>
    </xf>
    <xf numFmtId="0" fontId="66" fillId="2" borderId="1" xfId="0" applyFont="1" applyFill="1" applyBorder="1" applyAlignment="1">
      <alignment horizontal="left" vertical="center" wrapText="1"/>
    </xf>
    <xf numFmtId="49" fontId="66" fillId="2" borderId="1" xfId="0" applyNumberFormat="1" applyFont="1" applyFill="1" applyBorder="1" applyAlignment="1">
      <alignment horizontal="center" vertical="center" wrapText="1"/>
    </xf>
    <xf numFmtId="0" fontId="66" fillId="2" borderId="1" xfId="0" applyFont="1" applyFill="1" applyBorder="1" applyAlignment="1" applyProtection="1">
      <alignment horizontal="center" vertical="center"/>
    </xf>
    <xf numFmtId="0" fontId="66" fillId="2" borderId="1" xfId="0" applyFont="1" applyFill="1" applyBorder="1" applyAlignment="1">
      <alignment horizontal="center" vertical="center"/>
    </xf>
    <xf numFmtId="176" fontId="66" fillId="2" borderId="1" xfId="0" applyNumberFormat="1" applyFont="1" applyFill="1" applyBorder="1" applyAlignment="1">
      <alignment horizontal="center" vertical="center" wrapText="1"/>
    </xf>
    <xf numFmtId="49" fontId="66" fillId="2" borderId="1" xfId="0" quotePrefix="1" applyNumberFormat="1" applyFont="1" applyFill="1" applyBorder="1" applyAlignment="1">
      <alignment horizontal="center" vertical="center" shrinkToFit="1"/>
    </xf>
    <xf numFmtId="0" fontId="66" fillId="2" borderId="1" xfId="0" applyFont="1" applyFill="1" applyBorder="1" applyAlignment="1">
      <alignment horizontal="center" vertical="center" wrapText="1"/>
    </xf>
    <xf numFmtId="166" fontId="66" fillId="2" borderId="1" xfId="0" applyNumberFormat="1" applyFont="1" applyFill="1" applyBorder="1" applyAlignment="1" applyProtection="1">
      <alignment horizontal="center" vertical="center"/>
    </xf>
    <xf numFmtId="49" fontId="65" fillId="3" borderId="0" xfId="0" applyNumberFormat="1" applyFont="1" applyFill="1" applyAlignment="1" applyProtection="1">
      <alignment horizontal="center" vertical="center"/>
    </xf>
    <xf numFmtId="3" fontId="66" fillId="2" borderId="1" xfId="0" quotePrefix="1" applyNumberFormat="1" applyFont="1" applyFill="1" applyBorder="1" applyAlignment="1">
      <alignment horizontal="center" vertical="center" shrinkToFit="1"/>
    </xf>
    <xf numFmtId="0" fontId="66" fillId="2" borderId="1" xfId="0" applyFont="1" applyFill="1" applyBorder="1" applyAlignment="1" applyProtection="1">
      <alignment horizontal="left" vertical="center"/>
    </xf>
    <xf numFmtId="0" fontId="66" fillId="2" borderId="1" xfId="0" quotePrefix="1" applyFont="1" applyFill="1" applyBorder="1" applyAlignment="1" applyProtection="1">
      <alignment horizontal="center" vertical="center"/>
    </xf>
    <xf numFmtId="0" fontId="66" fillId="2" borderId="1" xfId="0" quotePrefix="1" applyFont="1" applyFill="1" applyBorder="1" applyAlignment="1">
      <alignment horizontal="center" vertical="center" wrapText="1"/>
    </xf>
    <xf numFmtId="0" fontId="66" fillId="2" borderId="1" xfId="0" quotePrefix="1" applyFont="1" applyFill="1" applyBorder="1" applyAlignment="1" applyProtection="1">
      <alignment horizontal="center" vertical="center" wrapText="1"/>
    </xf>
    <xf numFmtId="0" fontId="65" fillId="2" borderId="1" xfId="0" applyFont="1" applyFill="1" applyBorder="1" applyAlignment="1" applyProtection="1">
      <alignment horizontal="center" vertical="center"/>
    </xf>
    <xf numFmtId="49" fontId="66" fillId="2" borderId="1" xfId="0" quotePrefix="1" applyNumberFormat="1" applyFont="1" applyFill="1" applyBorder="1" applyAlignment="1">
      <alignment horizontal="center" vertical="center" wrapText="1"/>
    </xf>
    <xf numFmtId="49" fontId="66" fillId="3" borderId="1" xfId="0" applyNumberFormat="1" applyFont="1" applyFill="1" applyBorder="1" applyAlignment="1" applyProtection="1">
      <alignment horizontal="left" vertical="center"/>
    </xf>
    <xf numFmtId="0" fontId="66" fillId="2" borderId="1" xfId="0" applyFont="1" applyFill="1" applyBorder="1" applyAlignment="1" applyProtection="1">
      <alignment horizontal="center" vertical="center" wrapText="1"/>
    </xf>
    <xf numFmtId="2" fontId="66" fillId="2" borderId="1" xfId="0" quotePrefix="1" applyNumberFormat="1" applyFont="1" applyFill="1" applyBorder="1" applyAlignment="1" applyProtection="1">
      <alignment horizontal="center" vertical="center"/>
    </xf>
    <xf numFmtId="0" fontId="65" fillId="2" borderId="1" xfId="0" applyFont="1" applyFill="1" applyBorder="1" applyAlignment="1">
      <alignment horizontal="left" vertical="center" wrapText="1"/>
    </xf>
    <xf numFmtId="49" fontId="65" fillId="3" borderId="1" xfId="0" applyNumberFormat="1" applyFont="1" applyFill="1" applyBorder="1" applyAlignment="1" applyProtection="1">
      <alignment horizontal="center" vertical="center"/>
    </xf>
    <xf numFmtId="0" fontId="66"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center" vertical="center" wrapText="1"/>
    </xf>
    <xf numFmtId="49" fontId="66" fillId="2" borderId="1" xfId="0" quotePrefix="1" applyNumberFormat="1" applyFont="1" applyFill="1" applyBorder="1" applyAlignment="1" applyProtection="1">
      <alignment horizontal="center" vertical="center" wrapText="1"/>
    </xf>
    <xf numFmtId="14" fontId="66" fillId="2" borderId="1" xfId="0" quotePrefix="1" applyNumberFormat="1" applyFont="1" applyFill="1" applyBorder="1" applyAlignment="1" applyProtection="1">
      <alignment horizontal="center" vertical="center" wrapText="1"/>
    </xf>
    <xf numFmtId="166" fontId="66" fillId="2" borderId="1" xfId="0" applyNumberFormat="1" applyFont="1" applyFill="1" applyBorder="1" applyAlignment="1" applyProtection="1">
      <alignment horizontal="center" vertical="center" wrapText="1"/>
    </xf>
    <xf numFmtId="0" fontId="65" fillId="2" borderId="1" xfId="0" applyFont="1" applyFill="1" applyBorder="1" applyAlignment="1" applyProtection="1">
      <alignment horizontal="left" vertical="center" wrapText="1"/>
    </xf>
    <xf numFmtId="49" fontId="65" fillId="2" borderId="1" xfId="0" applyNumberFormat="1" applyFont="1" applyFill="1" applyBorder="1" applyAlignment="1" applyProtection="1">
      <alignment horizontal="center" vertical="center" wrapText="1"/>
    </xf>
    <xf numFmtId="14" fontId="65" fillId="2" borderId="1" xfId="0" quotePrefix="1" applyNumberFormat="1" applyFont="1" applyFill="1" applyBorder="1" applyAlignment="1" applyProtection="1">
      <alignment horizontal="center" vertical="center" wrapText="1"/>
    </xf>
    <xf numFmtId="166" fontId="65" fillId="2" borderId="1" xfId="0" applyNumberFormat="1" applyFont="1" applyFill="1" applyBorder="1" applyAlignment="1" applyProtection="1">
      <alignment horizontal="center" vertical="center" wrapText="1"/>
    </xf>
    <xf numFmtId="0" fontId="69" fillId="2" borderId="0" xfId="0" applyFont="1" applyFill="1" applyAlignment="1" applyProtection="1">
      <alignment horizontal="center" vertical="center"/>
    </xf>
    <xf numFmtId="49" fontId="66" fillId="2" borderId="1" xfId="0" applyNumberFormat="1" applyFont="1" applyFill="1" applyBorder="1" applyAlignment="1">
      <alignment horizontal="left" vertical="center" wrapText="1"/>
    </xf>
    <xf numFmtId="14" fontId="66" fillId="2" borderId="1" xfId="0" quotePrefix="1" applyNumberFormat="1" applyFont="1" applyFill="1" applyBorder="1" applyAlignment="1" applyProtection="1">
      <alignment horizontal="center" vertical="center"/>
    </xf>
    <xf numFmtId="49" fontId="66" fillId="2" borderId="1" xfId="0" quotePrefix="1" applyNumberFormat="1" applyFont="1" applyFill="1" applyBorder="1" applyAlignment="1" applyProtection="1">
      <alignment horizontal="center" vertical="center"/>
    </xf>
    <xf numFmtId="14" fontId="66" fillId="2" borderId="1" xfId="0" applyNumberFormat="1" applyFont="1" applyFill="1" applyBorder="1" applyAlignment="1">
      <alignment horizontal="center" vertical="center" wrapText="1"/>
    </xf>
    <xf numFmtId="14" fontId="66" fillId="2" borderId="1" xfId="0" quotePrefix="1" applyNumberFormat="1" applyFont="1" applyFill="1" applyBorder="1" applyAlignment="1">
      <alignment horizontal="center" vertical="center" wrapText="1"/>
    </xf>
    <xf numFmtId="3" fontId="66" fillId="2" borderId="1" xfId="0" applyNumberFormat="1" applyFont="1" applyFill="1" applyBorder="1" applyAlignment="1">
      <alignment horizontal="center" vertical="center" wrapText="1"/>
    </xf>
    <xf numFmtId="0" fontId="65" fillId="2" borderId="0" xfId="0" applyFont="1" applyFill="1" applyAlignment="1">
      <alignment horizontal="center" vertical="center"/>
    </xf>
    <xf numFmtId="0" fontId="66" fillId="2" borderId="1" xfId="0" applyFont="1" applyFill="1" applyBorder="1" applyAlignment="1">
      <alignment horizontal="left" vertical="center"/>
    </xf>
    <xf numFmtId="2" fontId="66" fillId="2" borderId="1" xfId="5" applyNumberFormat="1" applyFont="1" applyFill="1" applyBorder="1" applyAlignment="1">
      <alignment horizontal="center" vertical="center"/>
    </xf>
    <xf numFmtId="14" fontId="65" fillId="2" borderId="1" xfId="0" applyNumberFormat="1" applyFont="1" applyFill="1" applyBorder="1" applyAlignment="1">
      <alignment horizontal="center" vertical="center" wrapText="1"/>
    </xf>
    <xf numFmtId="14" fontId="65" fillId="2" borderId="1" xfId="0" quotePrefix="1" applyNumberFormat="1" applyFont="1" applyFill="1" applyBorder="1" applyAlignment="1">
      <alignment horizontal="center" vertical="center" wrapText="1"/>
    </xf>
    <xf numFmtId="3" fontId="65" fillId="2" borderId="1" xfId="0" applyNumberFormat="1" applyFont="1" applyFill="1" applyBorder="1" applyAlignment="1">
      <alignment horizontal="center" vertical="center" wrapText="1"/>
    </xf>
    <xf numFmtId="0" fontId="65" fillId="2" borderId="1" xfId="0" applyFont="1" applyFill="1" applyBorder="1" applyAlignment="1">
      <alignment horizontal="center" vertical="center" wrapText="1"/>
    </xf>
    <xf numFmtId="14" fontId="65" fillId="4" borderId="1" xfId="0" applyNumberFormat="1" applyFont="1" applyFill="1" applyBorder="1" applyAlignment="1" applyProtection="1">
      <alignment horizontal="center" vertical="center" wrapText="1"/>
    </xf>
    <xf numFmtId="49" fontId="66" fillId="2" borderId="1" xfId="0" applyNumberFormat="1" applyFont="1" applyFill="1" applyBorder="1" applyAlignment="1" applyProtection="1">
      <alignment horizontal="center" vertical="center"/>
    </xf>
    <xf numFmtId="43" fontId="66" fillId="2" borderId="1" xfId="12" applyFont="1" applyFill="1" applyBorder="1" applyAlignment="1" applyProtection="1">
      <alignment horizontal="center" vertical="center"/>
    </xf>
    <xf numFmtId="49" fontId="66" fillId="3" borderId="1" xfId="0" applyNumberFormat="1" applyFont="1" applyFill="1" applyBorder="1" applyAlignment="1" applyProtection="1">
      <alignment horizontal="center" vertical="center" wrapText="1"/>
    </xf>
    <xf numFmtId="168" fontId="65" fillId="2" borderId="1" xfId="0" applyNumberFormat="1" applyFont="1" applyFill="1" applyBorder="1" applyAlignment="1">
      <alignment horizontal="left" vertical="center"/>
    </xf>
    <xf numFmtId="49" fontId="69" fillId="2" borderId="1" xfId="0" applyNumberFormat="1" applyFont="1" applyFill="1" applyBorder="1" applyAlignment="1">
      <alignment horizontal="center" vertical="center" wrapText="1"/>
    </xf>
    <xf numFmtId="14" fontId="69" fillId="2" borderId="1" xfId="0" applyNumberFormat="1" applyFont="1" applyFill="1" applyBorder="1" applyAlignment="1">
      <alignment horizontal="center" vertical="center" wrapText="1"/>
    </xf>
    <xf numFmtId="1" fontId="69" fillId="2" borderId="1" xfId="0" applyNumberFormat="1" applyFont="1" applyFill="1" applyBorder="1" applyAlignment="1">
      <alignment horizontal="center" vertical="center" wrapText="1"/>
    </xf>
    <xf numFmtId="2" fontId="69" fillId="2" borderId="1" xfId="0" applyNumberFormat="1" applyFont="1" applyFill="1" applyBorder="1" applyAlignment="1">
      <alignment horizontal="center" vertical="center" wrapText="1"/>
    </xf>
    <xf numFmtId="167" fontId="65" fillId="2" borderId="1" xfId="3" applyNumberFormat="1" applyFont="1" applyFill="1" applyBorder="1" applyAlignment="1">
      <alignment horizontal="center" vertical="center" wrapText="1"/>
    </xf>
    <xf numFmtId="0" fontId="69" fillId="2" borderId="0" xfId="0" applyFont="1" applyFill="1" applyAlignment="1">
      <alignment horizontal="center" vertical="center"/>
    </xf>
    <xf numFmtId="164" fontId="66" fillId="2" borderId="1" xfId="0" applyNumberFormat="1" applyFont="1" applyFill="1" applyBorder="1" applyAlignment="1">
      <alignment horizontal="center" vertical="center" wrapText="1"/>
    </xf>
    <xf numFmtId="167" fontId="66" fillId="2" borderId="1" xfId="3" applyNumberFormat="1" applyFont="1" applyFill="1" applyBorder="1" applyAlignment="1">
      <alignment horizontal="center" vertical="center" wrapText="1"/>
    </xf>
    <xf numFmtId="0" fontId="67" fillId="2" borderId="0" xfId="0" applyFont="1" applyFill="1" applyAlignment="1">
      <alignment horizontal="center" vertical="center"/>
    </xf>
    <xf numFmtId="49" fontId="65" fillId="3" borderId="1" xfId="0" applyNumberFormat="1" applyFont="1" applyFill="1" applyBorder="1" applyAlignment="1" applyProtection="1">
      <alignment horizontal="left" vertical="center" wrapText="1"/>
    </xf>
    <xf numFmtId="0" fontId="65" fillId="2" borderId="1" xfId="1" quotePrefix="1" applyFont="1" applyFill="1" applyBorder="1" applyAlignment="1">
      <alignment horizontal="center" vertical="center"/>
    </xf>
    <xf numFmtId="49" fontId="65" fillId="2" borderId="1" xfId="0" applyNumberFormat="1" applyFont="1" applyFill="1" applyBorder="1" applyAlignment="1">
      <alignment horizontal="center" vertical="center" wrapText="1"/>
    </xf>
    <xf numFmtId="49" fontId="65" fillId="2" borderId="1" xfId="0" quotePrefix="1" applyNumberFormat="1" applyFont="1" applyFill="1" applyBorder="1" applyAlignment="1">
      <alignment horizontal="center" vertical="center" wrapText="1"/>
    </xf>
    <xf numFmtId="167" fontId="66" fillId="2" borderId="1" xfId="0" applyNumberFormat="1" applyFont="1" applyFill="1" applyBorder="1" applyAlignment="1">
      <alignment horizontal="center" vertical="center" wrapText="1"/>
    </xf>
    <xf numFmtId="0" fontId="66" fillId="2" borderId="0" xfId="0" applyFont="1" applyFill="1" applyAlignment="1">
      <alignment horizontal="center" vertical="center"/>
    </xf>
    <xf numFmtId="0" fontId="70" fillId="2" borderId="1" xfId="0" applyFont="1" applyFill="1" applyBorder="1" applyAlignment="1">
      <alignment horizontal="left" vertical="center" wrapText="1"/>
    </xf>
    <xf numFmtId="0" fontId="70" fillId="2" borderId="1" xfId="0" applyFont="1" applyFill="1" applyBorder="1" applyAlignment="1">
      <alignment horizontal="center" vertical="center" wrapText="1"/>
    </xf>
    <xf numFmtId="14" fontId="70" fillId="2" borderId="1" xfId="0" quotePrefix="1" applyNumberFormat="1" applyFont="1" applyFill="1" applyBorder="1" applyAlignment="1">
      <alignment horizontal="center" vertical="center" wrapText="1"/>
    </xf>
    <xf numFmtId="0" fontId="70" fillId="2" borderId="1" xfId="0" applyFont="1" applyFill="1" applyBorder="1" applyAlignment="1" applyProtection="1">
      <alignment horizontal="center" vertical="center"/>
    </xf>
    <xf numFmtId="167" fontId="70" fillId="2" borderId="1" xfId="0" applyNumberFormat="1" applyFont="1" applyFill="1" applyBorder="1" applyAlignment="1">
      <alignment horizontal="center" vertical="center" wrapText="1"/>
    </xf>
    <xf numFmtId="49" fontId="71" fillId="3" borderId="0" xfId="0" applyNumberFormat="1" applyFont="1" applyFill="1" applyAlignment="1" applyProtection="1">
      <alignment horizontal="center" vertical="center"/>
    </xf>
    <xf numFmtId="0" fontId="70" fillId="2" borderId="0" xfId="0" applyFont="1" applyFill="1" applyAlignment="1">
      <alignment horizontal="center" vertical="center"/>
    </xf>
    <xf numFmtId="49" fontId="65" fillId="2" borderId="1" xfId="0" applyNumberFormat="1" applyFont="1" applyFill="1" applyBorder="1" applyAlignment="1">
      <alignment horizontal="left" vertical="center" wrapText="1"/>
    </xf>
    <xf numFmtId="43" fontId="65" fillId="2" borderId="1" xfId="3" applyFont="1" applyFill="1" applyBorder="1" applyAlignment="1">
      <alignment horizontal="center" vertical="center" wrapText="1"/>
    </xf>
    <xf numFmtId="49" fontId="66" fillId="2" borderId="1" xfId="0" quotePrefix="1" applyNumberFormat="1" applyFont="1" applyFill="1" applyBorder="1" applyAlignment="1">
      <alignment horizontal="center" vertical="center"/>
    </xf>
    <xf numFmtId="1" fontId="66" fillId="2" borderId="1" xfId="0" applyNumberFormat="1" applyFont="1" applyFill="1" applyBorder="1" applyAlignment="1">
      <alignment horizontal="center" vertical="center" wrapText="1"/>
    </xf>
    <xf numFmtId="173" fontId="66" fillId="2" borderId="1" xfId="0" applyNumberFormat="1" applyFont="1" applyFill="1" applyBorder="1" applyAlignment="1">
      <alignment horizontal="center" vertical="center"/>
    </xf>
    <xf numFmtId="0" fontId="72" fillId="2" borderId="1" xfId="0" applyFont="1" applyFill="1" applyBorder="1" applyAlignment="1">
      <alignment horizontal="center" vertical="center"/>
    </xf>
    <xf numFmtId="0" fontId="72" fillId="2" borderId="0" xfId="0" applyFont="1" applyFill="1" applyAlignment="1">
      <alignment horizontal="center" vertical="center"/>
    </xf>
    <xf numFmtId="49" fontId="65" fillId="2" borderId="1" xfId="0" applyNumberFormat="1" applyFont="1" applyFill="1" applyBorder="1" applyAlignment="1" applyProtection="1">
      <alignment horizontal="center" vertical="center"/>
    </xf>
    <xf numFmtId="0" fontId="70" fillId="2" borderId="1" xfId="0" applyFont="1" applyFill="1" applyBorder="1" applyAlignment="1" applyProtection="1">
      <alignment horizontal="center" vertical="center" wrapText="1"/>
    </xf>
    <xf numFmtId="166" fontId="70" fillId="2" borderId="1" xfId="0" applyNumberFormat="1" applyFont="1" applyFill="1" applyBorder="1" applyAlignment="1" applyProtection="1">
      <alignment horizontal="center" vertical="center"/>
    </xf>
    <xf numFmtId="0" fontId="71" fillId="3" borderId="0" xfId="0" applyFont="1" applyFill="1" applyAlignment="1" applyProtection="1">
      <alignment horizontal="center" vertical="center"/>
    </xf>
    <xf numFmtId="49" fontId="70" fillId="2" borderId="1" xfId="0" applyNumberFormat="1" applyFont="1" applyFill="1" applyBorder="1" applyAlignment="1" applyProtection="1">
      <alignment horizontal="center" vertical="center" wrapText="1"/>
    </xf>
    <xf numFmtId="0" fontId="70" fillId="2" borderId="1" xfId="0" quotePrefix="1" applyFont="1" applyFill="1" applyBorder="1" applyAlignment="1">
      <alignment horizontal="center" vertical="center" wrapText="1"/>
    </xf>
    <xf numFmtId="166" fontId="65" fillId="2" borderId="1" xfId="0" applyNumberFormat="1" applyFont="1" applyFill="1" applyBorder="1" applyAlignment="1" applyProtection="1">
      <alignment horizontal="center" vertical="center"/>
    </xf>
    <xf numFmtId="175" fontId="66" fillId="2" borderId="1" xfId="0" applyNumberFormat="1" applyFont="1" applyFill="1" applyBorder="1" applyAlignment="1">
      <alignment horizontal="center" vertical="center" wrapText="1"/>
    </xf>
    <xf numFmtId="49" fontId="66" fillId="2" borderId="1" xfId="2" quotePrefix="1" applyNumberFormat="1" applyFont="1" applyFill="1" applyBorder="1" applyAlignment="1">
      <alignment horizontal="center" vertical="center" wrapText="1"/>
    </xf>
    <xf numFmtId="0" fontId="66" fillId="2" borderId="18" xfId="0" quotePrefix="1" applyFont="1" applyFill="1" applyBorder="1" applyAlignment="1">
      <alignment horizontal="center" vertical="center" wrapText="1"/>
    </xf>
    <xf numFmtId="178" fontId="66" fillId="2" borderId="1" xfId="0" applyNumberFormat="1" applyFont="1" applyFill="1" applyBorder="1" applyAlignment="1">
      <alignment horizontal="center" vertical="center" wrapText="1"/>
    </xf>
    <xf numFmtId="172" fontId="66" fillId="2" borderId="1" xfId="3" applyNumberFormat="1" applyFont="1" applyFill="1" applyBorder="1" applyAlignment="1">
      <alignment horizontal="center" vertical="center" wrapText="1"/>
    </xf>
    <xf numFmtId="49" fontId="66" fillId="2" borderId="1" xfId="2" applyNumberFormat="1" applyFont="1" applyFill="1" applyBorder="1" applyAlignment="1">
      <alignment horizontal="center" vertical="center" wrapText="1"/>
    </xf>
    <xf numFmtId="49" fontId="65" fillId="2" borderId="1" xfId="0" applyNumberFormat="1" applyFont="1" applyFill="1" applyBorder="1" applyAlignment="1">
      <alignment horizontal="left" vertical="center"/>
    </xf>
    <xf numFmtId="49" fontId="66" fillId="3" borderId="18" xfId="0" applyNumberFormat="1" applyFont="1" applyFill="1" applyBorder="1" applyAlignment="1" applyProtection="1">
      <alignment horizontal="left" vertical="center" wrapText="1"/>
    </xf>
    <xf numFmtId="49" fontId="66" fillId="3" borderId="18" xfId="0" applyNumberFormat="1" applyFont="1" applyFill="1" applyBorder="1" applyAlignment="1" applyProtection="1">
      <alignment horizontal="center" vertical="center" wrapText="1"/>
    </xf>
    <xf numFmtId="2" fontId="66" fillId="2" borderId="1" xfId="0" applyNumberFormat="1" applyFont="1" applyFill="1" applyBorder="1" applyAlignment="1">
      <alignment horizontal="center" vertical="center" wrapText="1"/>
    </xf>
    <xf numFmtId="0" fontId="65" fillId="2" borderId="1" xfId="0" applyFont="1" applyFill="1" applyBorder="1" applyAlignment="1" applyProtection="1">
      <alignment horizontal="left" vertical="center"/>
    </xf>
    <xf numFmtId="14" fontId="66" fillId="2" borderId="1" xfId="0" applyNumberFormat="1" applyFont="1" applyFill="1" applyBorder="1" applyAlignment="1" applyProtection="1">
      <alignment horizontal="center" vertical="center" wrapText="1"/>
      <protection locked="0"/>
    </xf>
    <xf numFmtId="14" fontId="66" fillId="2" borderId="1" xfId="0" applyNumberFormat="1" applyFont="1" applyFill="1" applyBorder="1" applyAlignment="1" applyProtection="1">
      <alignment horizontal="center" vertical="center" wrapText="1"/>
    </xf>
    <xf numFmtId="49" fontId="65" fillId="2" borderId="1" xfId="5" applyNumberFormat="1" applyFont="1" applyFill="1" applyBorder="1" applyAlignment="1">
      <alignment horizontal="center" vertical="center" wrapText="1"/>
    </xf>
    <xf numFmtId="0" fontId="66" fillId="3" borderId="1" xfId="0" applyFont="1" applyFill="1" applyBorder="1" applyAlignment="1" applyProtection="1">
      <alignment horizontal="center" vertical="center" wrapText="1"/>
    </xf>
    <xf numFmtId="49" fontId="66" fillId="2" borderId="1" xfId="5" applyNumberFormat="1" applyFont="1" applyFill="1" applyBorder="1" applyAlignment="1">
      <alignment horizontal="center" vertical="center" wrapText="1"/>
    </xf>
    <xf numFmtId="0" fontId="66" fillId="2" borderId="23" xfId="0" applyFont="1" applyFill="1" applyBorder="1" applyAlignment="1">
      <alignment horizontal="left" vertical="center" wrapText="1"/>
    </xf>
    <xf numFmtId="49" fontId="66" fillId="2" borderId="23" xfId="0" applyNumberFormat="1" applyFont="1" applyFill="1" applyBorder="1" applyAlignment="1">
      <alignment horizontal="center" vertical="center" wrapText="1"/>
    </xf>
    <xf numFmtId="0" fontId="66" fillId="2" borderId="23" xfId="0" applyFont="1" applyFill="1" applyBorder="1" applyAlignment="1">
      <alignment horizontal="center" vertical="center" wrapText="1"/>
    </xf>
    <xf numFmtId="175" fontId="66" fillId="2" borderId="23" xfId="0" applyNumberFormat="1" applyFont="1" applyFill="1" applyBorder="1" applyAlignment="1">
      <alignment horizontal="center" vertical="center" wrapText="1"/>
    </xf>
    <xf numFmtId="167" fontId="66" fillId="2" borderId="23" xfId="3" applyNumberFormat="1" applyFont="1" applyFill="1" applyBorder="1" applyAlignment="1">
      <alignment horizontal="center" vertical="center" wrapText="1"/>
    </xf>
    <xf numFmtId="49" fontId="66" fillId="2" borderId="23" xfId="0" applyNumberFormat="1" applyFont="1" applyFill="1" applyBorder="1" applyAlignment="1">
      <alignment horizontal="left" vertical="center" wrapText="1"/>
    </xf>
    <xf numFmtId="49" fontId="66" fillId="0" borderId="21" xfId="0" applyNumberFormat="1" applyFont="1" applyFill="1" applyBorder="1" applyAlignment="1">
      <alignment horizontal="left" vertical="center" wrapText="1"/>
    </xf>
    <xf numFmtId="49" fontId="66" fillId="0" borderId="21" xfId="0" applyNumberFormat="1" applyFont="1" applyFill="1" applyBorder="1" applyAlignment="1">
      <alignment horizontal="center" vertical="center" wrapText="1"/>
    </xf>
    <xf numFmtId="167" fontId="66" fillId="0" borderId="21" xfId="3" applyNumberFormat="1"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7" fillId="0" borderId="0" xfId="0" applyFont="1" applyFill="1" applyAlignment="1">
      <alignment horizontal="center"/>
    </xf>
    <xf numFmtId="14" fontId="66" fillId="2" borderId="23" xfId="0" quotePrefix="1" applyNumberFormat="1" applyFont="1" applyFill="1" applyBorder="1" applyAlignment="1">
      <alignment horizontal="center" vertical="center"/>
    </xf>
    <xf numFmtId="0" fontId="66" fillId="2" borderId="23" xfId="0" quotePrefix="1" applyFont="1" applyFill="1" applyBorder="1" applyAlignment="1">
      <alignment horizontal="center" vertical="center"/>
    </xf>
    <xf numFmtId="164" fontId="66" fillId="2" borderId="23" xfId="0" applyNumberFormat="1" applyFont="1" applyFill="1" applyBorder="1" applyAlignment="1">
      <alignment horizontal="center" vertical="center" wrapText="1"/>
    </xf>
    <xf numFmtId="49" fontId="66" fillId="2" borderId="23" xfId="0" quotePrefix="1" applyNumberFormat="1" applyFont="1" applyFill="1" applyBorder="1" applyAlignment="1">
      <alignment horizontal="center" vertical="center" wrapText="1"/>
    </xf>
    <xf numFmtId="0" fontId="65" fillId="2" borderId="1" xfId="0" quotePrefix="1" applyFont="1" applyFill="1" applyBorder="1" applyAlignment="1">
      <alignment horizontal="center" vertical="center"/>
    </xf>
    <xf numFmtId="164" fontId="65" fillId="2" borderId="1" xfId="0" applyNumberFormat="1" applyFont="1" applyFill="1" applyBorder="1" applyAlignment="1">
      <alignment horizontal="center" vertical="center" wrapText="1"/>
    </xf>
    <xf numFmtId="3" fontId="66" fillId="2" borderId="1" xfId="0" applyNumberFormat="1" applyFont="1" applyFill="1" applyBorder="1" applyAlignment="1">
      <alignment horizontal="center" vertical="center"/>
    </xf>
    <xf numFmtId="0" fontId="66" fillId="2" borderId="1" xfId="0" quotePrefix="1" applyFont="1" applyFill="1" applyBorder="1" applyAlignment="1">
      <alignment horizontal="center" vertical="center"/>
    </xf>
    <xf numFmtId="14" fontId="66" fillId="2" borderId="1" xfId="0" quotePrefix="1" applyNumberFormat="1" applyFont="1" applyFill="1" applyBorder="1" applyAlignment="1">
      <alignment horizontal="center" vertical="center"/>
    </xf>
    <xf numFmtId="4" fontId="66" fillId="2" borderId="1" xfId="0" quotePrefix="1" applyNumberFormat="1" applyFont="1" applyFill="1" applyBorder="1" applyAlignment="1">
      <alignment horizontal="center" vertical="center"/>
    </xf>
    <xf numFmtId="166" fontId="66" fillId="2" borderId="1" xfId="94" quotePrefix="1" applyNumberFormat="1" applyFont="1" applyFill="1" applyBorder="1" applyAlignment="1">
      <alignment horizontal="center" vertical="center"/>
    </xf>
    <xf numFmtId="3" fontId="65" fillId="2" borderId="1" xfId="0" applyNumberFormat="1" applyFont="1" applyFill="1" applyBorder="1" applyAlignment="1">
      <alignment horizontal="center" vertical="center" shrinkToFit="1"/>
    </xf>
    <xf numFmtId="49" fontId="65" fillId="2" borderId="1" xfId="0" quotePrefix="1" applyNumberFormat="1" applyFont="1" applyFill="1" applyBorder="1" applyAlignment="1">
      <alignment horizontal="center" vertical="center" shrinkToFit="1"/>
    </xf>
    <xf numFmtId="49" fontId="65" fillId="2" borderId="1" xfId="0" applyNumberFormat="1" applyFont="1" applyFill="1" applyBorder="1" applyAlignment="1">
      <alignment horizontal="center" vertical="center" shrinkToFit="1"/>
    </xf>
    <xf numFmtId="14" fontId="66" fillId="2" borderId="1" xfId="0" applyNumberFormat="1" applyFont="1" applyFill="1" applyBorder="1" applyAlignment="1">
      <alignment horizontal="center" vertical="center"/>
    </xf>
    <xf numFmtId="0" fontId="72" fillId="2" borderId="1" xfId="0" applyFont="1" applyFill="1" applyBorder="1" applyAlignment="1">
      <alignment horizontal="center" vertical="center" wrapText="1"/>
    </xf>
    <xf numFmtId="49" fontId="66" fillId="2" borderId="1" xfId="5" quotePrefix="1" applyNumberFormat="1" applyFont="1" applyFill="1" applyBorder="1" applyAlignment="1">
      <alignment horizontal="center" vertical="center"/>
    </xf>
    <xf numFmtId="49" fontId="66" fillId="2" borderId="1" xfId="107" quotePrefix="1" applyNumberFormat="1" applyFont="1" applyFill="1" applyBorder="1" applyAlignment="1">
      <alignment horizontal="center" vertical="center" wrapText="1"/>
    </xf>
    <xf numFmtId="14" fontId="65" fillId="2" borderId="1" xfId="0" quotePrefix="1" applyNumberFormat="1" applyFont="1" applyFill="1" applyBorder="1" applyAlignment="1">
      <alignment horizontal="center" vertical="center"/>
    </xf>
    <xf numFmtId="171" fontId="65" fillId="2" borderId="1" xfId="3" applyNumberFormat="1" applyFont="1" applyFill="1" applyBorder="1" applyAlignment="1">
      <alignment horizontal="center" vertical="center" wrapText="1"/>
    </xf>
    <xf numFmtId="0" fontId="66" fillId="2" borderId="23" xfId="0" quotePrefix="1" applyFont="1" applyFill="1" applyBorder="1" applyAlignment="1">
      <alignment horizontal="center" vertical="center" wrapText="1"/>
    </xf>
    <xf numFmtId="14" fontId="66" fillId="2" borderId="0" xfId="0" applyNumberFormat="1" applyFont="1" applyFill="1" applyAlignment="1">
      <alignment horizontal="center" vertical="center"/>
    </xf>
    <xf numFmtId="2" fontId="66" fillId="2" borderId="23" xfId="0" applyNumberFormat="1" applyFont="1" applyFill="1" applyBorder="1" applyAlignment="1">
      <alignment horizontal="center" vertical="center" wrapText="1"/>
    </xf>
    <xf numFmtId="14" fontId="66" fillId="2" borderId="23" xfId="0" quotePrefix="1" applyNumberFormat="1" applyFont="1" applyFill="1" applyBorder="1" applyAlignment="1">
      <alignment horizontal="center" vertical="center" wrapText="1"/>
    </xf>
    <xf numFmtId="0" fontId="66" fillId="0" borderId="23" xfId="0" applyFont="1" applyFill="1" applyBorder="1" applyAlignment="1">
      <alignment horizontal="left" vertical="center"/>
    </xf>
    <xf numFmtId="0" fontId="66" fillId="0" borderId="23" xfId="0" applyFont="1" applyFill="1" applyBorder="1" applyAlignment="1">
      <alignment horizontal="center" vertical="center"/>
    </xf>
    <xf numFmtId="14" fontId="66" fillId="0" borderId="23" xfId="0" quotePrefix="1" applyNumberFormat="1" applyFont="1" applyFill="1" applyBorder="1" applyAlignment="1">
      <alignment horizontal="center" vertical="center"/>
    </xf>
    <xf numFmtId="0" fontId="66" fillId="0" borderId="23" xfId="0" applyFont="1" applyFill="1" applyBorder="1" applyAlignment="1">
      <alignment horizontal="center" vertical="center" wrapText="1"/>
    </xf>
    <xf numFmtId="2" fontId="66" fillId="0" borderId="23" xfId="0" applyNumberFormat="1" applyFont="1" applyFill="1" applyBorder="1" applyAlignment="1">
      <alignment horizontal="center" vertical="center" wrapText="1"/>
    </xf>
    <xf numFmtId="14" fontId="66" fillId="0" borderId="23" xfId="0" quotePrefix="1" applyNumberFormat="1" applyFont="1" applyFill="1" applyBorder="1" applyAlignment="1">
      <alignment horizontal="center" vertical="center" wrapText="1"/>
    </xf>
    <xf numFmtId="167" fontId="66" fillId="0" borderId="23" xfId="3" applyNumberFormat="1" applyFont="1" applyFill="1" applyBorder="1" applyAlignment="1">
      <alignment horizontal="center" vertical="center" wrapText="1"/>
    </xf>
    <xf numFmtId="49" fontId="65" fillId="0" borderId="0" xfId="0" applyNumberFormat="1" applyFont="1" applyFill="1" applyAlignment="1" applyProtection="1">
      <alignment horizontal="center" vertical="center"/>
    </xf>
    <xf numFmtId="0" fontId="66" fillId="0" borderId="0" xfId="0" applyFont="1" applyFill="1" applyAlignment="1">
      <alignment horizontal="center" vertical="center"/>
    </xf>
    <xf numFmtId="14" fontId="66" fillId="2" borderId="1" xfId="0" applyNumberFormat="1" applyFont="1" applyFill="1" applyBorder="1" applyAlignment="1" applyProtection="1">
      <alignment horizontal="center" vertical="center"/>
    </xf>
    <xf numFmtId="43" fontId="66" fillId="2" borderId="1" xfId="3" applyFont="1" applyFill="1" applyBorder="1" applyAlignment="1" applyProtection="1">
      <alignment horizontal="center" vertical="center"/>
    </xf>
    <xf numFmtId="49" fontId="66" fillId="0" borderId="1" xfId="0" applyNumberFormat="1" applyFont="1" applyFill="1" applyBorder="1" applyAlignment="1" applyProtection="1">
      <alignment horizontal="center" vertical="center" wrapText="1"/>
    </xf>
    <xf numFmtId="0" fontId="65" fillId="2" borderId="1" xfId="5" applyFont="1" applyFill="1" applyBorder="1" applyAlignment="1">
      <alignment horizontal="center" vertical="center" wrapText="1"/>
    </xf>
    <xf numFmtId="166" fontId="73" fillId="2" borderId="1" xfId="0" applyNumberFormat="1" applyFont="1" applyFill="1" applyBorder="1" applyAlignment="1">
      <alignment horizontal="center" vertical="center"/>
    </xf>
    <xf numFmtId="0" fontId="73" fillId="2" borderId="0" xfId="0" applyFont="1" applyFill="1" applyAlignment="1">
      <alignment horizontal="center" vertical="center"/>
    </xf>
    <xf numFmtId="170" fontId="66" fillId="2" borderId="1" xfId="12" applyNumberFormat="1" applyFont="1" applyFill="1" applyBorder="1" applyAlignment="1">
      <alignment horizontal="center" vertical="center" wrapText="1"/>
    </xf>
    <xf numFmtId="49" fontId="66" fillId="2" borderId="18" xfId="0" quotePrefix="1" applyNumberFormat="1" applyFont="1" applyFill="1" applyBorder="1" applyAlignment="1" applyProtection="1">
      <alignment horizontal="center" vertical="center" wrapText="1"/>
      <protection locked="0"/>
    </xf>
    <xf numFmtId="14" fontId="65" fillId="2" borderId="1" xfId="0" applyNumberFormat="1" applyFont="1" applyFill="1" applyBorder="1" applyAlignment="1" applyProtection="1">
      <alignment horizontal="center" vertical="center"/>
    </xf>
    <xf numFmtId="170" fontId="65" fillId="2" borderId="1" xfId="3" applyNumberFormat="1" applyFont="1" applyFill="1" applyBorder="1" applyAlignment="1">
      <alignment horizontal="center" vertical="center" wrapText="1"/>
    </xf>
    <xf numFmtId="3" fontId="66" fillId="2" borderId="1" xfId="0" quotePrefix="1" applyNumberFormat="1" applyFont="1" applyFill="1" applyBorder="1" applyAlignment="1">
      <alignment horizontal="center" vertical="center" wrapText="1"/>
    </xf>
    <xf numFmtId="171" fontId="66" fillId="2" borderId="1" xfId="3" applyNumberFormat="1" applyFont="1" applyFill="1" applyBorder="1" applyAlignment="1">
      <alignment horizontal="center" vertical="center" wrapText="1"/>
    </xf>
    <xf numFmtId="49" fontId="66" fillId="2" borderId="1" xfId="0" applyNumberFormat="1" applyFont="1" applyFill="1" applyBorder="1" applyAlignment="1">
      <alignment horizontal="left" vertical="center"/>
    </xf>
    <xf numFmtId="0" fontId="66" fillId="2" borderId="1" xfId="5" applyFont="1" applyFill="1" applyBorder="1" applyAlignment="1">
      <alignment horizontal="center" vertical="center" wrapText="1"/>
    </xf>
    <xf numFmtId="0" fontId="66" fillId="2" borderId="1" xfId="5" applyFont="1" applyFill="1" applyBorder="1" applyAlignment="1">
      <alignment horizontal="left" vertical="center" wrapText="1"/>
    </xf>
    <xf numFmtId="49" fontId="66" fillId="2" borderId="1" xfId="5" quotePrefix="1" applyNumberFormat="1" applyFont="1" applyFill="1" applyBorder="1" applyAlignment="1">
      <alignment horizontal="center" vertical="center" wrapText="1"/>
    </xf>
    <xf numFmtId="0" fontId="65" fillId="2" borderId="1" xfId="0" quotePrefix="1" applyFont="1" applyFill="1" applyBorder="1" applyAlignment="1">
      <alignment horizontal="center" vertical="center" wrapText="1"/>
    </xf>
    <xf numFmtId="2" fontId="65" fillId="2" borderId="1" xfId="0" applyNumberFormat="1" applyFont="1" applyFill="1" applyBorder="1" applyAlignment="1">
      <alignment horizontal="center" vertical="center" wrapText="1"/>
    </xf>
    <xf numFmtId="0" fontId="66" fillId="2" borderId="1" xfId="1" quotePrefix="1" applyFont="1" applyFill="1" applyBorder="1" applyAlignment="1">
      <alignment horizontal="center" vertical="center"/>
    </xf>
    <xf numFmtId="0" fontId="65" fillId="2" borderId="1" xfId="0" applyFont="1" applyFill="1" applyBorder="1" applyAlignment="1">
      <alignment horizontal="center" vertical="center"/>
    </xf>
    <xf numFmtId="0" fontId="66" fillId="2" borderId="16" xfId="0" applyFont="1" applyFill="1" applyBorder="1" applyAlignment="1">
      <alignment horizontal="left" vertical="center" wrapText="1"/>
    </xf>
    <xf numFmtId="49" fontId="66" fillId="2" borderId="16" xfId="0" applyNumberFormat="1" applyFont="1" applyFill="1" applyBorder="1" applyAlignment="1">
      <alignment horizontal="center" vertical="center" wrapText="1"/>
    </xf>
    <xf numFmtId="0" fontId="66" fillId="2" borderId="17" xfId="0" applyFont="1" applyFill="1" applyBorder="1" applyAlignment="1">
      <alignment horizontal="left" vertical="center" wrapText="1"/>
    </xf>
    <xf numFmtId="49" fontId="66" fillId="2" borderId="17" xfId="0" applyNumberFormat="1" applyFont="1" applyFill="1" applyBorder="1" applyAlignment="1">
      <alignment horizontal="center" vertical="center" wrapText="1"/>
    </xf>
    <xf numFmtId="0" fontId="66" fillId="2" borderId="17" xfId="0" applyFont="1" applyFill="1" applyBorder="1" applyAlignment="1">
      <alignment horizontal="center" vertical="center" wrapText="1"/>
    </xf>
    <xf numFmtId="49" fontId="66" fillId="2" borderId="20" xfId="0" applyNumberFormat="1" applyFont="1" applyFill="1" applyBorder="1" applyAlignment="1">
      <alignment horizontal="center" vertical="center" wrapText="1"/>
    </xf>
    <xf numFmtId="49" fontId="66" fillId="2" borderId="1" xfId="0" applyNumberFormat="1" applyFont="1" applyFill="1" applyBorder="1" applyAlignment="1" applyProtection="1">
      <alignment horizontal="center" vertical="center" wrapText="1"/>
    </xf>
    <xf numFmtId="0" fontId="65" fillId="2" borderId="0" xfId="0" applyFont="1" applyFill="1" applyAlignment="1" applyProtection="1">
      <alignment horizontal="center" vertical="center" wrapText="1"/>
    </xf>
    <xf numFmtId="2" fontId="66" fillId="2" borderId="1" xfId="0" applyNumberFormat="1" applyFont="1" applyFill="1" applyBorder="1" applyAlignment="1" applyProtection="1">
      <alignment horizontal="center" vertical="center" wrapText="1"/>
    </xf>
    <xf numFmtId="49" fontId="66" fillId="3" borderId="1" xfId="0" quotePrefix="1" applyNumberFormat="1" applyFont="1" applyFill="1" applyBorder="1" applyAlignment="1" applyProtection="1">
      <alignment horizontal="center" vertical="center" wrapText="1"/>
    </xf>
    <xf numFmtId="14" fontId="66" fillId="3" borderId="1" xfId="0" quotePrefix="1" applyNumberFormat="1" applyFont="1" applyFill="1" applyBorder="1" applyAlignment="1" applyProtection="1">
      <alignment horizontal="center" vertical="center" wrapText="1"/>
    </xf>
    <xf numFmtId="4" fontId="66" fillId="2" borderId="1" xfId="0" applyNumberFormat="1" applyFont="1" applyFill="1" applyBorder="1" applyAlignment="1">
      <alignment horizontal="center" vertical="center" wrapText="1"/>
    </xf>
    <xf numFmtId="0" fontId="65" fillId="2" borderId="1" xfId="9" applyFont="1" applyFill="1" applyBorder="1" applyAlignment="1">
      <alignment horizontal="center" vertical="center" wrapText="1"/>
    </xf>
    <xf numFmtId="49" fontId="65" fillId="2" borderId="1" xfId="1" applyNumberFormat="1" applyFont="1" applyFill="1" applyBorder="1" applyAlignment="1">
      <alignment horizontal="center" vertical="center" wrapText="1"/>
    </xf>
    <xf numFmtId="49" fontId="66" fillId="2" borderId="23" xfId="0" applyNumberFormat="1" applyFont="1" applyFill="1" applyBorder="1" applyAlignment="1">
      <alignment horizontal="left" vertical="center"/>
    </xf>
    <xf numFmtId="14" fontId="66" fillId="2" borderId="23" xfId="0" applyNumberFormat="1" applyFont="1" applyFill="1" applyBorder="1" applyAlignment="1">
      <alignment horizontal="center" vertical="center" wrapText="1"/>
    </xf>
    <xf numFmtId="49" fontId="65" fillId="2" borderId="23" xfId="0" applyNumberFormat="1" applyFont="1" applyFill="1" applyBorder="1" applyAlignment="1">
      <alignment horizontal="center" vertical="center" wrapText="1"/>
    </xf>
    <xf numFmtId="168" fontId="66" fillId="2" borderId="23" xfId="0" applyNumberFormat="1" applyFont="1" applyFill="1" applyBorder="1" applyAlignment="1">
      <alignment horizontal="left" vertical="center"/>
    </xf>
    <xf numFmtId="49" fontId="67" fillId="2" borderId="23" xfId="0" applyNumberFormat="1" applyFont="1" applyFill="1" applyBorder="1" applyAlignment="1">
      <alignment horizontal="center" vertical="center" wrapText="1"/>
    </xf>
    <xf numFmtId="1" fontId="66" fillId="2" borderId="23" xfId="0" applyNumberFormat="1" applyFont="1" applyFill="1" applyBorder="1" applyAlignment="1">
      <alignment horizontal="center" vertical="center" wrapText="1"/>
    </xf>
    <xf numFmtId="0" fontId="66" fillId="2" borderId="23" xfId="0" applyFont="1" applyFill="1" applyBorder="1" applyAlignment="1">
      <alignment horizontal="left" vertical="center"/>
    </xf>
    <xf numFmtId="49" fontId="66" fillId="2" borderId="23" xfId="0" quotePrefix="1" applyNumberFormat="1" applyFont="1" applyFill="1" applyBorder="1" applyAlignment="1">
      <alignment horizontal="center" vertical="center"/>
    </xf>
    <xf numFmtId="0" fontId="66" fillId="2" borderId="23" xfId="0" applyFont="1" applyFill="1" applyBorder="1" applyAlignment="1">
      <alignment horizontal="center" vertical="center"/>
    </xf>
    <xf numFmtId="49" fontId="66" fillId="2" borderId="23" xfId="0" applyNumberFormat="1" applyFont="1" applyFill="1" applyBorder="1" applyAlignment="1">
      <alignment horizontal="center" vertical="center"/>
    </xf>
    <xf numFmtId="1" fontId="66" fillId="2" borderId="23" xfId="0" applyNumberFormat="1" applyFont="1" applyFill="1" applyBorder="1" applyAlignment="1">
      <alignment horizontal="center" vertical="center"/>
    </xf>
    <xf numFmtId="2" fontId="66" fillId="2" borderId="23" xfId="0" applyNumberFormat="1" applyFont="1" applyFill="1" applyBorder="1" applyAlignment="1">
      <alignment horizontal="center" vertical="center"/>
    </xf>
    <xf numFmtId="49" fontId="66" fillId="3" borderId="1" xfId="0" quotePrefix="1" applyNumberFormat="1" applyFont="1" applyFill="1" applyBorder="1" applyAlignment="1" applyProtection="1">
      <alignment horizontal="center" vertical="center"/>
    </xf>
    <xf numFmtId="49" fontId="66" fillId="3" borderId="1" xfId="0" applyNumberFormat="1" applyFont="1" applyFill="1" applyBorder="1" applyAlignment="1" applyProtection="1">
      <alignment horizontal="center" vertical="center"/>
    </xf>
    <xf numFmtId="49" fontId="66" fillId="2" borderId="1" xfId="0" applyNumberFormat="1" applyFont="1" applyFill="1" applyBorder="1" applyAlignment="1">
      <alignment horizontal="center" vertical="center"/>
    </xf>
    <xf numFmtId="49" fontId="66" fillId="2" borderId="0" xfId="0" applyNumberFormat="1" applyFont="1" applyFill="1" applyAlignment="1">
      <alignment horizontal="center" vertical="center"/>
    </xf>
    <xf numFmtId="49" fontId="65" fillId="2" borderId="1" xfId="0" applyNumberFormat="1" applyFont="1" applyFill="1" applyBorder="1" applyAlignment="1">
      <alignment horizontal="center" vertical="center"/>
    </xf>
    <xf numFmtId="2" fontId="66" fillId="2" borderId="1" xfId="0" applyNumberFormat="1" applyFont="1" applyFill="1" applyBorder="1" applyAlignment="1" applyProtection="1">
      <alignment horizontal="center" vertical="center"/>
    </xf>
    <xf numFmtId="167" fontId="65" fillId="2" borderId="1" xfId="0" applyNumberFormat="1" applyFont="1" applyFill="1" applyBorder="1" applyAlignment="1">
      <alignment horizontal="center" vertical="center" wrapText="1"/>
    </xf>
    <xf numFmtId="0" fontId="65" fillId="0" borderId="1" xfId="0" applyFont="1" applyFill="1" applyBorder="1" applyAlignment="1">
      <alignment horizontal="left" vertical="center" wrapText="1"/>
    </xf>
    <xf numFmtId="2" fontId="65" fillId="0" borderId="1" xfId="0" applyNumberFormat="1" applyFont="1" applyFill="1" applyBorder="1" applyAlignment="1">
      <alignment horizontal="center" vertical="center" wrapText="1"/>
    </xf>
    <xf numFmtId="167" fontId="65" fillId="0" borderId="1" xfId="12" applyNumberFormat="1" applyFont="1" applyFill="1" applyBorder="1" applyAlignment="1">
      <alignment horizontal="center" vertical="center" wrapText="1"/>
    </xf>
    <xf numFmtId="0" fontId="65" fillId="0" borderId="1" xfId="0" applyFont="1" applyFill="1" applyBorder="1" applyAlignment="1">
      <alignment horizontal="center" vertical="center" wrapText="1"/>
    </xf>
    <xf numFmtId="0" fontId="65" fillId="0" borderId="0" xfId="0" applyFont="1" applyFill="1" applyAlignment="1">
      <alignment horizontal="center" vertical="center"/>
    </xf>
    <xf numFmtId="0" fontId="65" fillId="2" borderId="1" xfId="0" applyFont="1" applyFill="1" applyBorder="1" applyAlignment="1">
      <alignment horizontal="left" vertical="center"/>
    </xf>
    <xf numFmtId="2" fontId="65" fillId="2" borderId="1" xfId="0" applyNumberFormat="1" applyFont="1" applyFill="1" applyBorder="1" applyAlignment="1">
      <alignment horizontal="center" vertical="center"/>
    </xf>
    <xf numFmtId="166" fontId="65" fillId="2" borderId="1" xfId="3" applyNumberFormat="1" applyFont="1" applyFill="1" applyBorder="1" applyAlignment="1">
      <alignment horizontal="center" vertical="center"/>
    </xf>
    <xf numFmtId="49" fontId="65" fillId="2" borderId="0" xfId="0" applyNumberFormat="1" applyFont="1" applyFill="1" applyAlignment="1">
      <alignment horizontal="center" vertical="center"/>
    </xf>
    <xf numFmtId="0" fontId="65" fillId="0" borderId="1" xfId="0" applyFont="1" applyFill="1" applyBorder="1" applyAlignment="1" applyProtection="1">
      <alignment horizontal="left" vertical="center"/>
    </xf>
    <xf numFmtId="0" fontId="65" fillId="0" borderId="1" xfId="0" applyFont="1" applyFill="1" applyBorder="1" applyAlignment="1" applyProtection="1">
      <alignment horizontal="center" vertical="center"/>
    </xf>
    <xf numFmtId="1" fontId="65" fillId="2" borderId="1" xfId="0" applyNumberFormat="1" applyFont="1" applyFill="1" applyBorder="1" applyAlignment="1">
      <alignment horizontal="center" vertical="center"/>
    </xf>
    <xf numFmtId="169" fontId="65" fillId="2" borderId="1" xfId="0" quotePrefix="1" applyNumberFormat="1" applyFont="1" applyFill="1" applyBorder="1" applyAlignment="1">
      <alignment horizontal="center" vertical="center" wrapText="1"/>
    </xf>
    <xf numFmtId="0" fontId="69" fillId="2" borderId="1" xfId="0" applyFont="1" applyFill="1" applyBorder="1" applyAlignment="1">
      <alignment horizontal="center" vertical="center" wrapText="1"/>
    </xf>
    <xf numFmtId="49" fontId="65" fillId="0" borderId="1" xfId="0" applyNumberFormat="1" applyFont="1" applyFill="1" applyBorder="1" applyAlignment="1" applyProtection="1">
      <alignment horizontal="center" vertical="center"/>
    </xf>
    <xf numFmtId="0" fontId="65" fillId="0" borderId="0" xfId="0" applyFont="1" applyFill="1" applyAlignment="1" applyProtection="1">
      <alignment horizontal="center" vertical="center"/>
    </xf>
    <xf numFmtId="49" fontId="66" fillId="2" borderId="22" xfId="0" applyNumberFormat="1" applyFont="1" applyFill="1" applyBorder="1" applyAlignment="1" applyProtection="1">
      <alignment horizontal="left" vertical="center"/>
    </xf>
    <xf numFmtId="49" fontId="66" fillId="2" borderId="22" xfId="0" applyNumberFormat="1" applyFont="1" applyFill="1" applyBorder="1" applyAlignment="1" applyProtection="1">
      <alignment horizontal="center" vertical="center"/>
    </xf>
    <xf numFmtId="166" fontId="66" fillId="2" borderId="22" xfId="3" applyNumberFormat="1" applyFont="1" applyFill="1" applyBorder="1" applyAlignment="1" applyProtection="1">
      <alignment horizontal="center" vertical="center"/>
    </xf>
    <xf numFmtId="49" fontId="66" fillId="2" borderId="23" xfId="0" applyNumberFormat="1" applyFont="1" applyFill="1" applyBorder="1" applyAlignment="1" applyProtection="1">
      <alignment horizontal="center" vertical="center"/>
    </xf>
    <xf numFmtId="49" fontId="66" fillId="2" borderId="1" xfId="1" applyNumberFormat="1" applyFont="1" applyFill="1" applyBorder="1" applyAlignment="1">
      <alignment horizontal="left" vertical="center" wrapText="1"/>
    </xf>
    <xf numFmtId="49" fontId="66" fillId="2" borderId="18" xfId="0" applyNumberFormat="1" applyFont="1" applyFill="1" applyBorder="1" applyAlignment="1">
      <alignment horizontal="center" vertical="center" wrapText="1"/>
    </xf>
    <xf numFmtId="49" fontId="66" fillId="2" borderId="21" xfId="1" applyNumberFormat="1" applyFont="1" applyFill="1" applyBorder="1" applyAlignment="1">
      <alignment horizontal="center" vertical="center" wrapText="1"/>
    </xf>
    <xf numFmtId="49" fontId="66" fillId="2" borderId="21" xfId="1" quotePrefix="1" applyNumberFormat="1" applyFont="1" applyFill="1" applyBorder="1" applyAlignment="1">
      <alignment horizontal="center" vertical="center" wrapText="1" shrinkToFit="1"/>
    </xf>
    <xf numFmtId="49" fontId="66" fillId="2" borderId="21" xfId="1" quotePrefix="1" applyNumberFormat="1" applyFont="1" applyFill="1" applyBorder="1" applyAlignment="1">
      <alignment horizontal="center" vertical="center" wrapText="1"/>
    </xf>
    <xf numFmtId="164" fontId="66" fillId="2" borderId="21" xfId="1" applyNumberFormat="1" applyFont="1" applyFill="1" applyBorder="1" applyAlignment="1">
      <alignment horizontal="center" vertical="center" wrapText="1"/>
    </xf>
    <xf numFmtId="0" fontId="66" fillId="2" borderId="21" xfId="1" applyFont="1" applyFill="1" applyBorder="1" applyAlignment="1">
      <alignment horizontal="center" vertical="center" wrapText="1"/>
    </xf>
    <xf numFmtId="49" fontId="66" fillId="2" borderId="21" xfId="1" applyNumberFormat="1" applyFont="1" applyFill="1" applyBorder="1" applyAlignment="1">
      <alignment horizontal="left" vertical="center" wrapText="1"/>
    </xf>
    <xf numFmtId="49" fontId="66" fillId="2" borderId="21" xfId="0" applyNumberFormat="1" applyFont="1" applyFill="1" applyBorder="1" applyAlignment="1">
      <alignment horizontal="center" vertical="center" wrapText="1"/>
    </xf>
    <xf numFmtId="0" fontId="66" fillId="2" borderId="21" xfId="0" applyFont="1" applyFill="1" applyBorder="1" applyAlignment="1">
      <alignment horizontal="center" vertical="center" wrapText="1"/>
    </xf>
    <xf numFmtId="49" fontId="66" fillId="2" borderId="21" xfId="0" applyNumberFormat="1" applyFont="1" applyFill="1" applyBorder="1" applyAlignment="1">
      <alignment horizontal="left" vertical="center"/>
    </xf>
    <xf numFmtId="49" fontId="66" fillId="2" borderId="21" xfId="0" quotePrefix="1" applyNumberFormat="1" applyFont="1" applyFill="1" applyBorder="1" applyAlignment="1">
      <alignment horizontal="center" vertical="center" wrapText="1"/>
    </xf>
    <xf numFmtId="14" fontId="66" fillId="2" borderId="21" xfId="0" quotePrefix="1" applyNumberFormat="1" applyFont="1" applyFill="1" applyBorder="1" applyAlignment="1">
      <alignment horizontal="center" vertical="center" wrapText="1"/>
    </xf>
    <xf numFmtId="49" fontId="67" fillId="2" borderId="21" xfId="0" applyNumberFormat="1" applyFont="1" applyFill="1" applyBorder="1" applyAlignment="1">
      <alignment horizontal="center" vertical="center" wrapText="1"/>
    </xf>
    <xf numFmtId="1" fontId="66" fillId="2" borderId="21" xfId="0" applyNumberFormat="1" applyFont="1" applyFill="1" applyBorder="1" applyAlignment="1">
      <alignment horizontal="center" vertical="center" wrapText="1"/>
    </xf>
    <xf numFmtId="2" fontId="66" fillId="2" borderId="21" xfId="0" applyNumberFormat="1" applyFont="1" applyFill="1" applyBorder="1" applyAlignment="1">
      <alignment horizontal="center" vertical="center" wrapText="1"/>
    </xf>
    <xf numFmtId="49" fontId="65" fillId="2" borderId="21" xfId="0" applyNumberFormat="1" applyFont="1" applyFill="1" applyBorder="1" applyAlignment="1">
      <alignment vertical="center" wrapText="1"/>
    </xf>
    <xf numFmtId="170" fontId="66" fillId="2" borderId="21" xfId="12" applyNumberFormat="1" applyFont="1" applyFill="1" applyBorder="1" applyAlignment="1">
      <alignment horizontal="center" vertical="center" wrapText="1"/>
    </xf>
    <xf numFmtId="0" fontId="66" fillId="5" borderId="0" xfId="0" applyFont="1" applyFill="1" applyProtection="1"/>
    <xf numFmtId="0" fontId="66" fillId="0" borderId="0" xfId="0" applyFont="1" applyFill="1" applyProtection="1"/>
    <xf numFmtId="49" fontId="66" fillId="5" borderId="21" xfId="0" applyNumberFormat="1" applyFont="1" applyFill="1" applyBorder="1" applyAlignment="1" applyProtection="1">
      <alignment horizontal="left" vertical="center"/>
    </xf>
    <xf numFmtId="49" fontId="66" fillId="5" borderId="21" xfId="0" applyNumberFormat="1" applyFont="1" applyFill="1" applyBorder="1" applyAlignment="1" applyProtection="1">
      <alignment horizontal="center" vertical="center" wrapText="1"/>
    </xf>
    <xf numFmtId="14" fontId="66" fillId="5" borderId="21" xfId="0" quotePrefix="1" applyNumberFormat="1" applyFont="1" applyFill="1" applyBorder="1" applyAlignment="1" applyProtection="1">
      <alignment horizontal="center" vertical="center" wrapText="1"/>
    </xf>
    <xf numFmtId="49" fontId="66" fillId="5" borderId="21" xfId="0" applyNumberFormat="1" applyFont="1" applyFill="1" applyBorder="1" applyAlignment="1" applyProtection="1">
      <alignment vertical="center" wrapText="1"/>
    </xf>
    <xf numFmtId="14" fontId="66" fillId="3" borderId="1" xfId="0" applyNumberFormat="1" applyFont="1" applyFill="1" applyBorder="1" applyAlignment="1" applyProtection="1">
      <alignment horizontal="center" vertical="center" wrapText="1"/>
    </xf>
    <xf numFmtId="49" fontId="67" fillId="2" borderId="1" xfId="0" applyNumberFormat="1" applyFont="1" applyFill="1" applyBorder="1" applyAlignment="1">
      <alignment horizontal="center" vertical="center" wrapText="1"/>
    </xf>
    <xf numFmtId="0" fontId="65" fillId="2" borderId="19" xfId="0" applyFont="1" applyFill="1" applyBorder="1" applyAlignment="1" applyProtection="1">
      <alignment horizontal="center" vertical="center"/>
    </xf>
    <xf numFmtId="49" fontId="65" fillId="2" borderId="19" xfId="0" applyNumberFormat="1" applyFont="1" applyFill="1" applyBorder="1" applyAlignment="1" applyProtection="1">
      <alignment horizontal="center" vertical="center"/>
    </xf>
    <xf numFmtId="166" fontId="65" fillId="2" borderId="19" xfId="0" applyNumberFormat="1" applyFont="1" applyFill="1" applyBorder="1" applyAlignment="1" applyProtection="1">
      <alignment horizontal="center" vertical="center"/>
    </xf>
    <xf numFmtId="0" fontId="66" fillId="2" borderId="1" xfId="12" quotePrefix="1" applyNumberFormat="1" applyFont="1" applyFill="1" applyBorder="1" applyAlignment="1" applyProtection="1">
      <alignment horizontal="center" vertical="center"/>
    </xf>
    <xf numFmtId="0" fontId="65" fillId="0" borderId="21" xfId="0" applyFont="1" applyFill="1" applyBorder="1" applyAlignment="1">
      <alignment horizontal="center" vertical="center" wrapText="1"/>
    </xf>
    <xf numFmtId="0" fontId="66" fillId="0" borderId="32" xfId="0" applyFont="1" applyFill="1" applyBorder="1" applyAlignment="1">
      <alignment horizontal="center" vertical="center"/>
    </xf>
    <xf numFmtId="0" fontId="66" fillId="0" borderId="21" xfId="0" applyFont="1" applyFill="1" applyBorder="1" applyAlignment="1">
      <alignment horizontal="left" vertical="center" wrapText="1"/>
    </xf>
    <xf numFmtId="0" fontId="66" fillId="0" borderId="21" xfId="0" quotePrefix="1" applyFont="1" applyFill="1" applyBorder="1" applyAlignment="1">
      <alignment horizontal="center" vertical="center" wrapText="1"/>
    </xf>
    <xf numFmtId="14" fontId="66" fillId="0" borderId="21" xfId="0" quotePrefix="1" applyNumberFormat="1" applyFont="1" applyBorder="1" applyAlignment="1">
      <alignment horizontal="center" vertical="center" wrapText="1"/>
    </xf>
    <xf numFmtId="0" fontId="65" fillId="0" borderId="21" xfId="0" quotePrefix="1" applyFont="1" applyFill="1" applyBorder="1" applyAlignment="1">
      <alignment horizontal="center" vertical="center" wrapText="1"/>
    </xf>
    <xf numFmtId="0" fontId="65" fillId="0" borderId="32" xfId="0" applyFont="1" applyFill="1" applyBorder="1" applyAlignment="1">
      <alignment horizontal="center" vertical="center"/>
    </xf>
    <xf numFmtId="0" fontId="66" fillId="0" borderId="21" xfId="0" applyFont="1" applyFill="1" applyBorder="1" applyAlignment="1">
      <alignment horizontal="center" vertical="center"/>
    </xf>
    <xf numFmtId="0" fontId="65" fillId="0" borderId="21" xfId="0" applyFont="1" applyFill="1" applyBorder="1" applyAlignment="1">
      <alignment horizontal="left" vertical="center" wrapText="1"/>
    </xf>
    <xf numFmtId="0" fontId="66" fillId="0" borderId="21" xfId="0" applyFont="1" applyBorder="1" applyAlignment="1">
      <alignment horizontal="left" vertical="center" wrapText="1"/>
    </xf>
    <xf numFmtId="0" fontId="66" fillId="28" borderId="21" xfId="0" applyFont="1" applyFill="1" applyBorder="1" applyAlignment="1">
      <alignment horizontal="center" vertical="center" wrapText="1"/>
    </xf>
    <xf numFmtId="0" fontId="66" fillId="0" borderId="21" xfId="0" applyFont="1" applyBorder="1" applyAlignment="1">
      <alignment horizontal="center" vertical="center" wrapText="1"/>
    </xf>
    <xf numFmtId="3" fontId="66" fillId="0" borderId="21" xfId="0" applyNumberFormat="1" applyFont="1" applyBorder="1" applyAlignment="1">
      <alignment horizontal="center" vertical="center" wrapText="1"/>
    </xf>
    <xf numFmtId="43" fontId="66" fillId="0" borderId="21" xfId="3" applyFont="1" applyBorder="1" applyAlignment="1">
      <alignment horizontal="center" vertical="center" wrapText="1"/>
    </xf>
    <xf numFmtId="3" fontId="66" fillId="0" borderId="21" xfId="0" quotePrefix="1" applyNumberFormat="1" applyFont="1" applyBorder="1" applyAlignment="1">
      <alignment horizontal="center" vertical="center" wrapText="1"/>
    </xf>
    <xf numFmtId="0" fontId="65" fillId="28" borderId="21" xfId="0" applyFont="1" applyFill="1" applyBorder="1" applyAlignment="1">
      <alignment horizontal="center" vertical="center" wrapText="1"/>
    </xf>
    <xf numFmtId="49" fontId="66" fillId="3" borderId="21" xfId="0" applyNumberFormat="1" applyFont="1" applyFill="1" applyBorder="1" applyAlignment="1" applyProtection="1">
      <alignment horizontal="center" vertical="center" wrapText="1"/>
    </xf>
    <xf numFmtId="0" fontId="66" fillId="2" borderId="21" xfId="0" applyFont="1" applyFill="1" applyBorder="1" applyAlignment="1">
      <alignment horizontal="left" vertical="center" wrapText="1"/>
    </xf>
    <xf numFmtId="49" fontId="66" fillId="2" borderId="21" xfId="0" applyNumberFormat="1" applyFont="1" applyFill="1" applyBorder="1" applyAlignment="1" applyProtection="1">
      <alignment horizontal="center" vertical="center" wrapText="1"/>
      <protection locked="0"/>
    </xf>
    <xf numFmtId="172" fontId="66" fillId="2" borderId="21" xfId="3" applyNumberFormat="1" applyFont="1" applyFill="1" applyBorder="1" applyAlignment="1">
      <alignment horizontal="center" vertical="center" wrapText="1"/>
    </xf>
    <xf numFmtId="0" fontId="65" fillId="2" borderId="21" xfId="0" applyFont="1" applyFill="1" applyBorder="1" applyAlignment="1">
      <alignment horizontal="center" vertical="center" wrapText="1"/>
    </xf>
    <xf numFmtId="0" fontId="65" fillId="2" borderId="21" xfId="0" applyFont="1" applyFill="1" applyBorder="1" applyAlignment="1">
      <alignment horizontal="left" vertical="center" wrapText="1"/>
    </xf>
    <xf numFmtId="49" fontId="65" fillId="2" borderId="21" xfId="0" applyNumberFormat="1" applyFont="1" applyFill="1" applyBorder="1" applyAlignment="1" applyProtection="1">
      <alignment horizontal="center" vertical="center" wrapText="1"/>
      <protection locked="0"/>
    </xf>
    <xf numFmtId="0" fontId="65" fillId="0" borderId="21" xfId="0" applyFont="1" applyFill="1" applyBorder="1" applyAlignment="1">
      <alignment horizontal="center" vertical="center"/>
    </xf>
    <xf numFmtId="49" fontId="65" fillId="2" borderId="21" xfId="0" applyNumberFormat="1" applyFont="1" applyFill="1" applyBorder="1" applyAlignment="1">
      <alignment horizontal="center" vertical="center" wrapText="1"/>
    </xf>
    <xf numFmtId="0" fontId="65" fillId="0" borderId="21" xfId="0" applyFont="1" applyBorder="1" applyAlignment="1">
      <alignment horizontal="center" vertical="center" wrapText="1"/>
    </xf>
    <xf numFmtId="43" fontId="65" fillId="0" borderId="21" xfId="3" applyFont="1" applyBorder="1" applyAlignment="1">
      <alignment horizontal="center" vertical="center" wrapText="1"/>
    </xf>
    <xf numFmtId="14" fontId="65" fillId="0" borderId="21" xfId="0" quotePrefix="1" applyNumberFormat="1" applyFont="1" applyBorder="1" applyAlignment="1">
      <alignment horizontal="center" vertical="center" wrapText="1"/>
    </xf>
    <xf numFmtId="172" fontId="65" fillId="2" borderId="21" xfId="3" applyNumberFormat="1" applyFont="1" applyFill="1" applyBorder="1" applyAlignment="1">
      <alignment horizontal="center" vertical="center" wrapText="1"/>
    </xf>
    <xf numFmtId="0" fontId="65" fillId="2" borderId="33" xfId="0" applyFont="1" applyFill="1" applyBorder="1" applyAlignment="1">
      <alignment horizontal="left" vertical="center" wrapText="1"/>
    </xf>
    <xf numFmtId="49" fontId="65" fillId="2" borderId="34" xfId="0" applyNumberFormat="1" applyFont="1" applyFill="1" applyBorder="1" applyAlignment="1" applyProtection="1">
      <alignment horizontal="center" vertical="center" wrapText="1"/>
      <protection locked="0"/>
    </xf>
    <xf numFmtId="0" fontId="65" fillId="0" borderId="34" xfId="0" applyFont="1" applyFill="1" applyBorder="1" applyAlignment="1">
      <alignment horizontal="center" vertical="center"/>
    </xf>
    <xf numFmtId="0" fontId="65" fillId="0" borderId="34" xfId="0" applyFont="1" applyFill="1" applyBorder="1" applyAlignment="1">
      <alignment horizontal="center" vertical="center" wrapText="1"/>
    </xf>
    <xf numFmtId="49" fontId="65" fillId="2" borderId="34" xfId="0" applyNumberFormat="1" applyFont="1" applyFill="1" applyBorder="1" applyAlignment="1">
      <alignment horizontal="center" vertical="center" wrapText="1"/>
    </xf>
    <xf numFmtId="0" fontId="65" fillId="0" borderId="34" xfId="0" applyFont="1" applyBorder="1" applyAlignment="1">
      <alignment horizontal="center" vertical="center" wrapText="1"/>
    </xf>
    <xf numFmtId="14" fontId="65" fillId="0" borderId="34" xfId="0" quotePrefix="1" applyNumberFormat="1" applyFont="1" applyBorder="1" applyAlignment="1">
      <alignment horizontal="center" vertical="center" wrapText="1"/>
    </xf>
    <xf numFmtId="172" fontId="65" fillId="2" borderId="34" xfId="3" applyNumberFormat="1" applyFont="1" applyFill="1" applyBorder="1" applyAlignment="1">
      <alignment horizontal="center" vertical="center" wrapText="1"/>
    </xf>
    <xf numFmtId="0" fontId="65" fillId="2" borderId="35" xfId="0" applyFont="1" applyFill="1" applyBorder="1" applyAlignment="1">
      <alignment horizontal="center" vertical="center" wrapText="1"/>
    </xf>
    <xf numFmtId="0" fontId="66" fillId="2" borderId="33" xfId="0" applyFont="1" applyFill="1" applyBorder="1" applyAlignment="1">
      <alignment horizontal="left" vertical="center" wrapText="1"/>
    </xf>
    <xf numFmtId="49" fontId="66" fillId="2" borderId="34" xfId="0" applyNumberFormat="1" applyFont="1" applyFill="1" applyBorder="1" applyAlignment="1" applyProtection="1">
      <alignment horizontal="center" vertical="center" wrapText="1"/>
      <protection locked="0"/>
    </xf>
    <xf numFmtId="0" fontId="66" fillId="0" borderId="34" xfId="0" applyFont="1" applyFill="1" applyBorder="1" applyAlignment="1">
      <alignment horizontal="center" vertical="center"/>
    </xf>
    <xf numFmtId="49" fontId="66" fillId="2" borderId="34" xfId="0" applyNumberFormat="1" applyFont="1" applyFill="1" applyBorder="1" applyAlignment="1">
      <alignment horizontal="center" vertical="center" wrapText="1"/>
    </xf>
    <xf numFmtId="172" fontId="66" fillId="2" borderId="34" xfId="3" applyNumberFormat="1"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6" fillId="0" borderId="34" xfId="0" applyFont="1" applyBorder="1" applyAlignment="1">
      <alignment horizontal="center" vertical="center" wrapText="1"/>
    </xf>
    <xf numFmtId="0" fontId="66" fillId="0" borderId="34" xfId="0" applyFont="1" applyFill="1" applyBorder="1" applyAlignment="1">
      <alignment horizontal="center" vertical="center" wrapText="1"/>
    </xf>
    <xf numFmtId="14" fontId="66" fillId="0" borderId="34" xfId="0" quotePrefix="1" applyNumberFormat="1" applyFont="1" applyBorder="1" applyAlignment="1">
      <alignment horizontal="center" vertical="center" wrapText="1"/>
    </xf>
    <xf numFmtId="0" fontId="65" fillId="0" borderId="30" xfId="0" applyFont="1" applyFill="1" applyBorder="1" applyAlignment="1">
      <alignment horizontal="left" vertical="center" wrapText="1"/>
    </xf>
    <xf numFmtId="0" fontId="65" fillId="0" borderId="30" xfId="0" applyFont="1" applyFill="1" applyBorder="1" applyAlignment="1">
      <alignment horizontal="center" vertical="center" wrapText="1"/>
    </xf>
    <xf numFmtId="0" fontId="65" fillId="0" borderId="31" xfId="0" applyFont="1" applyFill="1" applyBorder="1" applyAlignment="1">
      <alignment horizontal="center" vertical="center" wrapText="1"/>
    </xf>
    <xf numFmtId="3" fontId="66" fillId="0" borderId="21" xfId="0" quotePrefix="1" applyNumberFormat="1" applyFont="1" applyFill="1" applyBorder="1" applyAlignment="1">
      <alignment horizontal="center" vertical="center" wrapText="1"/>
    </xf>
    <xf numFmtId="49" fontId="65" fillId="0" borderId="21" xfId="0" applyNumberFormat="1" applyFont="1" applyFill="1" applyBorder="1" applyAlignment="1" applyProtection="1">
      <alignment horizontal="center" vertical="center" wrapText="1"/>
      <protection locked="0"/>
    </xf>
    <xf numFmtId="49" fontId="65" fillId="0" borderId="21" xfId="0" applyNumberFormat="1" applyFont="1" applyFill="1" applyBorder="1" applyAlignment="1">
      <alignment horizontal="center" vertical="center" wrapText="1"/>
    </xf>
    <xf numFmtId="43" fontId="65" fillId="0" borderId="21" xfId="3" applyFont="1" applyFill="1" applyBorder="1" applyAlignment="1">
      <alignment horizontal="center" vertical="center" wrapText="1"/>
    </xf>
    <xf numFmtId="14" fontId="65" fillId="0" borderId="21" xfId="0" quotePrefix="1" applyNumberFormat="1" applyFont="1" applyFill="1" applyBorder="1" applyAlignment="1">
      <alignment horizontal="center" vertical="center" wrapText="1"/>
    </xf>
    <xf numFmtId="172" fontId="65" fillId="0" borderId="21" xfId="3" applyNumberFormat="1" applyFont="1" applyFill="1" applyBorder="1" applyAlignment="1">
      <alignment horizontal="center" vertical="center" wrapText="1"/>
    </xf>
    <xf numFmtId="49" fontId="66" fillId="0" borderId="21" xfId="0" applyNumberFormat="1" applyFont="1" applyFill="1" applyBorder="1" applyAlignment="1" applyProtection="1">
      <alignment horizontal="center" vertical="center" wrapText="1"/>
      <protection locked="0"/>
    </xf>
    <xf numFmtId="43" fontId="66" fillId="0" borderId="21" xfId="3" applyFont="1" applyFill="1" applyBorder="1" applyAlignment="1">
      <alignment horizontal="center" vertical="center" wrapText="1"/>
    </xf>
    <xf numFmtId="14" fontId="66" fillId="0" borderId="21" xfId="0" quotePrefix="1" applyNumberFormat="1" applyFont="1" applyFill="1" applyBorder="1" applyAlignment="1">
      <alignment horizontal="center" vertical="center" wrapText="1"/>
    </xf>
    <xf numFmtId="49" fontId="66" fillId="0" borderId="21" xfId="0" quotePrefix="1" applyNumberFormat="1" applyFont="1" applyFill="1" applyBorder="1" applyAlignment="1">
      <alignment horizontal="center" vertical="center" wrapText="1"/>
    </xf>
    <xf numFmtId="172" fontId="66" fillId="0" borderId="21" xfId="3" applyNumberFormat="1" applyFont="1" applyFill="1" applyBorder="1" applyAlignment="1">
      <alignment horizontal="center" vertical="center" wrapText="1"/>
    </xf>
    <xf numFmtId="0" fontId="66" fillId="3" borderId="0" xfId="0" applyFont="1" applyFill="1" applyAlignment="1" applyProtection="1">
      <alignment horizontal="center" vertical="center"/>
    </xf>
    <xf numFmtId="0" fontId="65" fillId="3" borderId="0" xfId="0" applyFont="1" applyFill="1" applyAlignment="1" applyProtection="1">
      <alignment horizontal="left" vertical="center"/>
    </xf>
    <xf numFmtId="49" fontId="66" fillId="3" borderId="0" xfId="0" applyNumberFormat="1" applyFont="1" applyFill="1" applyAlignment="1" applyProtection="1">
      <alignment horizontal="center" vertical="center"/>
    </xf>
    <xf numFmtId="0" fontId="11" fillId="3" borderId="23" xfId="0" applyFont="1" applyFill="1" applyBorder="1" applyAlignment="1" applyProtection="1">
      <alignment horizontal="center" vertical="center" wrapText="1"/>
    </xf>
    <xf numFmtId="0" fontId="59" fillId="0"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2" borderId="23" xfId="0" applyFont="1" applyFill="1" applyBorder="1" applyAlignment="1" applyProtection="1">
      <alignment horizontal="center" vertical="center" wrapText="1"/>
    </xf>
    <xf numFmtId="49" fontId="11" fillId="2" borderId="23" xfId="0" applyNumberFormat="1"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6" fillId="2" borderId="0" xfId="0" applyFont="1" applyFill="1" applyProtection="1"/>
    <xf numFmtId="49" fontId="65" fillId="3" borderId="23" xfId="0" applyNumberFormat="1" applyFont="1" applyFill="1" applyBorder="1" applyAlignment="1" applyProtection="1">
      <alignment horizontal="center" vertical="center" wrapText="1"/>
    </xf>
    <xf numFmtId="0" fontId="67" fillId="3" borderId="0" xfId="0" applyFont="1" applyFill="1" applyProtection="1"/>
    <xf numFmtId="0" fontId="69" fillId="3" borderId="0" xfId="0" applyFont="1" applyFill="1" applyProtection="1"/>
    <xf numFmtId="49" fontId="67" fillId="3" borderId="23" xfId="0" applyNumberFormat="1" applyFont="1" applyFill="1" applyBorder="1" applyAlignment="1" applyProtection="1">
      <alignment horizontal="center" vertical="center" wrapText="1"/>
    </xf>
    <xf numFmtId="49" fontId="65" fillId="3" borderId="23" xfId="0" applyNumberFormat="1" applyFont="1" applyFill="1" applyBorder="1" applyAlignment="1" applyProtection="1">
      <alignment horizontal="left" vertical="center" wrapText="1"/>
    </xf>
    <xf numFmtId="49" fontId="65" fillId="3" borderId="23" xfId="0" applyNumberFormat="1" applyFont="1" applyFill="1" applyBorder="1" applyAlignment="1" applyProtection="1">
      <alignment vertical="center" wrapText="1"/>
    </xf>
    <xf numFmtId="0" fontId="65" fillId="2" borderId="23" xfId="0" applyFont="1" applyFill="1" applyBorder="1" applyAlignment="1">
      <alignment horizontal="left" vertical="center" wrapText="1"/>
    </xf>
    <xf numFmtId="0" fontId="65" fillId="2" borderId="23" xfId="0" applyFont="1" applyFill="1" applyBorder="1" applyAlignment="1">
      <alignment horizontal="center" vertical="center" wrapText="1"/>
    </xf>
    <xf numFmtId="49" fontId="65" fillId="2" borderId="23" xfId="0" quotePrefix="1" applyNumberFormat="1" applyFont="1" applyFill="1" applyBorder="1" applyAlignment="1">
      <alignment horizontal="center" vertical="center" wrapText="1"/>
    </xf>
    <xf numFmtId="0" fontId="65" fillId="2" borderId="0" xfId="0" applyFont="1" applyFill="1"/>
    <xf numFmtId="0" fontId="66" fillId="0" borderId="23" xfId="0" applyFont="1" applyBorder="1" applyAlignment="1">
      <alignment horizontal="center" vertical="center" wrapText="1"/>
    </xf>
    <xf numFmtId="0" fontId="66" fillId="0" borderId="0" xfId="0" applyFont="1" applyAlignment="1">
      <alignment horizontal="center" vertical="center" wrapText="1"/>
    </xf>
    <xf numFmtId="14" fontId="65" fillId="2" borderId="23" xfId="0" applyNumberFormat="1" applyFont="1" applyFill="1" applyBorder="1" applyAlignment="1">
      <alignment horizontal="center" vertical="center" wrapText="1"/>
    </xf>
    <xf numFmtId="14" fontId="65" fillId="2" borderId="23" xfId="0" quotePrefix="1" applyNumberFormat="1" applyFont="1" applyFill="1" applyBorder="1" applyAlignment="1">
      <alignment horizontal="center" vertical="center" wrapText="1"/>
    </xf>
    <xf numFmtId="3" fontId="65" fillId="2" borderId="23" xfId="0" applyNumberFormat="1" applyFont="1" applyFill="1" applyBorder="1" applyAlignment="1">
      <alignment horizontal="center" vertical="center" wrapText="1"/>
    </xf>
    <xf numFmtId="0" fontId="65" fillId="2" borderId="0" xfId="0" applyFont="1" applyFill="1" applyProtection="1"/>
    <xf numFmtId="0" fontId="66" fillId="2" borderId="23" xfId="0" applyFont="1" applyFill="1" applyBorder="1" applyAlignment="1" applyProtection="1">
      <alignment horizontal="left" vertical="center" wrapText="1" shrinkToFit="1"/>
    </xf>
    <xf numFmtId="0" fontId="66" fillId="2" borderId="23" xfId="0" applyFont="1" applyFill="1" applyBorder="1" applyAlignment="1" applyProtection="1">
      <alignment horizontal="center" vertical="center" wrapText="1"/>
    </xf>
    <xf numFmtId="49" fontId="66" fillId="2" borderId="23" xfId="0" quotePrefix="1" applyNumberFormat="1" applyFont="1" applyFill="1" applyBorder="1" applyAlignment="1" applyProtection="1">
      <alignment horizontal="center" vertical="center"/>
    </xf>
    <xf numFmtId="0" fontId="66" fillId="0" borderId="0" xfId="0" applyFont="1"/>
    <xf numFmtId="168" fontId="65" fillId="2" borderId="23" xfId="0" applyNumberFormat="1" applyFont="1" applyFill="1" applyBorder="1" applyAlignment="1">
      <alignment horizontal="left" vertical="center"/>
    </xf>
    <xf numFmtId="0" fontId="65" fillId="2" borderId="23" xfId="0" applyFont="1" applyFill="1" applyBorder="1" applyAlignment="1" applyProtection="1">
      <alignment horizontal="center" vertical="center"/>
    </xf>
    <xf numFmtId="49" fontId="65" fillId="2" borderId="23" xfId="0" quotePrefix="1" applyNumberFormat="1" applyFont="1" applyFill="1" applyBorder="1" applyAlignment="1" applyProtection="1">
      <alignment horizontal="center" vertical="center"/>
    </xf>
    <xf numFmtId="0" fontId="65" fillId="2" borderId="23" xfId="0" applyFont="1" applyFill="1" applyBorder="1" applyAlignment="1" applyProtection="1">
      <alignment horizontal="center" vertical="center" wrapText="1"/>
    </xf>
    <xf numFmtId="0" fontId="69" fillId="0" borderId="0" xfId="0" applyFont="1" applyFill="1"/>
    <xf numFmtId="49" fontId="65" fillId="2" borderId="23" xfId="0" applyNumberFormat="1" applyFont="1" applyFill="1" applyBorder="1" applyAlignment="1">
      <alignment horizontal="left" vertical="center" wrapText="1"/>
    </xf>
    <xf numFmtId="43" fontId="65" fillId="2" borderId="23" xfId="3" applyFont="1" applyFill="1" applyBorder="1" applyAlignment="1">
      <alignment horizontal="center" vertical="center" wrapText="1"/>
    </xf>
    <xf numFmtId="167" fontId="65" fillId="2" borderId="23" xfId="3" applyNumberFormat="1" applyFont="1" applyFill="1" applyBorder="1" applyAlignment="1">
      <alignment horizontal="center" vertical="center" wrapText="1"/>
    </xf>
    <xf numFmtId="0" fontId="69" fillId="2" borderId="0" xfId="0" applyFont="1" applyFill="1" applyAlignment="1">
      <alignment horizontal="center"/>
    </xf>
    <xf numFmtId="0" fontId="66" fillId="0" borderId="23" xfId="0" applyFont="1" applyFill="1" applyBorder="1" applyAlignment="1">
      <alignment horizontal="left" vertical="center" wrapText="1"/>
    </xf>
    <xf numFmtId="49" fontId="66" fillId="0" borderId="23" xfId="0" quotePrefix="1" applyNumberFormat="1" applyFont="1" applyFill="1" applyBorder="1" applyAlignment="1">
      <alignment horizontal="center" vertical="center" wrapText="1"/>
    </xf>
    <xf numFmtId="49" fontId="66" fillId="0" borderId="23" xfId="0" quotePrefix="1" applyNumberFormat="1" applyFont="1" applyFill="1" applyBorder="1" applyAlignment="1">
      <alignment horizontal="center" vertical="center"/>
    </xf>
    <xf numFmtId="173" fontId="66" fillId="0" borderId="23" xfId="0" applyNumberFormat="1" applyFont="1" applyFill="1" applyBorder="1" applyAlignment="1">
      <alignment horizontal="center" vertical="center"/>
    </xf>
    <xf numFmtId="0" fontId="72" fillId="0" borderId="0" xfId="0" applyFont="1" applyFill="1"/>
    <xf numFmtId="0" fontId="66" fillId="28" borderId="23" xfId="0" applyFont="1" applyFill="1" applyBorder="1" applyAlignment="1">
      <alignment horizontal="left" vertical="center" wrapText="1"/>
    </xf>
    <xf numFmtId="49" fontId="66" fillId="0" borderId="23" xfId="0" quotePrefix="1" applyNumberFormat="1" applyFont="1" applyBorder="1" applyAlignment="1">
      <alignment horizontal="center" vertical="center" wrapText="1"/>
    </xf>
    <xf numFmtId="49" fontId="66" fillId="0" borderId="23" xfId="0" quotePrefix="1" applyNumberFormat="1" applyFont="1" applyBorder="1" applyAlignment="1">
      <alignment horizontal="center" vertical="center"/>
    </xf>
    <xf numFmtId="0" fontId="66" fillId="28" borderId="23" xfId="0" applyFont="1" applyFill="1" applyBorder="1" applyAlignment="1">
      <alignment horizontal="center" vertical="center" wrapText="1"/>
    </xf>
    <xf numFmtId="49" fontId="66" fillId="28" borderId="23" xfId="0" quotePrefix="1" applyNumberFormat="1" applyFont="1" applyFill="1" applyBorder="1" applyAlignment="1">
      <alignment horizontal="center" vertical="center" wrapText="1"/>
    </xf>
    <xf numFmtId="173" fontId="66" fillId="0" borderId="23" xfId="0" applyNumberFormat="1" applyFont="1" applyBorder="1" applyAlignment="1">
      <alignment horizontal="center" vertical="center"/>
    </xf>
    <xf numFmtId="0" fontId="72" fillId="0" borderId="0" xfId="0" applyFont="1"/>
    <xf numFmtId="0" fontId="65" fillId="3" borderId="23" xfId="0" applyFont="1" applyFill="1" applyBorder="1" applyAlignment="1" applyProtection="1">
      <alignment horizontal="center" vertical="center"/>
    </xf>
    <xf numFmtId="49" fontId="65" fillId="3" borderId="23" xfId="0" applyNumberFormat="1" applyFont="1" applyFill="1" applyBorder="1" applyAlignment="1" applyProtection="1">
      <alignment horizontal="center" vertical="center"/>
    </xf>
    <xf numFmtId="164" fontId="65" fillId="3" borderId="23" xfId="0" applyNumberFormat="1" applyFont="1" applyFill="1" applyBorder="1" applyAlignment="1" applyProtection="1">
      <alignment horizontal="center" vertical="center"/>
    </xf>
    <xf numFmtId="0" fontId="65" fillId="3" borderId="23" xfId="0" applyFont="1" applyFill="1" applyBorder="1" applyAlignment="1" applyProtection="1">
      <alignment horizontal="center"/>
    </xf>
    <xf numFmtId="0" fontId="65" fillId="3" borderId="0" xfId="0" applyFont="1" applyFill="1" applyProtection="1"/>
    <xf numFmtId="14" fontId="66" fillId="0" borderId="23" xfId="0" quotePrefix="1" applyNumberFormat="1" applyFont="1" applyBorder="1" applyAlignment="1">
      <alignment horizontal="center" vertical="center" wrapText="1"/>
    </xf>
    <xf numFmtId="0" fontId="66" fillId="0" borderId="0" xfId="0" applyFont="1" applyFill="1"/>
    <xf numFmtId="14" fontId="66" fillId="0" borderId="23" xfId="0" applyNumberFormat="1" applyFont="1" applyBorder="1" applyAlignment="1">
      <alignment horizontal="center" vertical="center" wrapText="1"/>
    </xf>
    <xf numFmtId="49" fontId="65" fillId="3" borderId="23" xfId="0" applyNumberFormat="1" applyFont="1" applyFill="1" applyBorder="1" applyAlignment="1" applyProtection="1">
      <alignment horizontal="center"/>
    </xf>
    <xf numFmtId="0" fontId="66" fillId="2" borderId="23" xfId="0" applyFont="1" applyFill="1" applyBorder="1" applyAlignment="1" applyProtection="1">
      <alignment horizontal="left" vertical="center"/>
    </xf>
    <xf numFmtId="49" fontId="66" fillId="2" borderId="23" xfId="0" quotePrefix="1" applyNumberFormat="1" applyFont="1" applyFill="1" applyBorder="1" applyAlignment="1" applyProtection="1">
      <alignment horizontal="center" vertical="center" wrapText="1"/>
    </xf>
    <xf numFmtId="0" fontId="66" fillId="2" borderId="23" xfId="0" applyFont="1" applyFill="1" applyBorder="1" applyAlignment="1" applyProtection="1">
      <alignment horizontal="center" vertical="center"/>
    </xf>
    <xf numFmtId="166" fontId="66" fillId="2" borderId="23" xfId="0" applyNumberFormat="1" applyFont="1" applyFill="1" applyBorder="1" applyAlignment="1" applyProtection="1">
      <alignment horizontal="center" vertical="center"/>
    </xf>
    <xf numFmtId="0" fontId="67" fillId="5" borderId="0" xfId="0" applyFont="1" applyFill="1" applyProtection="1"/>
    <xf numFmtId="1" fontId="67" fillId="2" borderId="23" xfId="0" applyNumberFormat="1" applyFont="1" applyFill="1" applyBorder="1" applyAlignment="1">
      <alignment horizontal="center" vertical="center" wrapText="1"/>
    </xf>
    <xf numFmtId="2" fontId="67" fillId="2" borderId="23" xfId="0" applyNumberFormat="1" applyFont="1" applyFill="1" applyBorder="1" applyAlignment="1">
      <alignment horizontal="center" vertical="center" wrapText="1"/>
    </xf>
    <xf numFmtId="0" fontId="69" fillId="2" borderId="0" xfId="0" applyFont="1" applyFill="1"/>
    <xf numFmtId="49" fontId="66" fillId="0" borderId="23" xfId="0" applyNumberFormat="1" applyFont="1" applyFill="1" applyBorder="1" applyAlignment="1">
      <alignment horizontal="center" vertical="center" wrapText="1"/>
    </xf>
    <xf numFmtId="14" fontId="66" fillId="0" borderId="23" xfId="0" applyNumberFormat="1" applyFont="1" applyFill="1" applyBorder="1" applyAlignment="1">
      <alignment horizontal="center" vertical="center" wrapText="1"/>
    </xf>
    <xf numFmtId="175" fontId="66" fillId="0" borderId="23" xfId="0" applyNumberFormat="1" applyFont="1" applyFill="1" applyBorder="1" applyAlignment="1">
      <alignment horizontal="center" vertical="center" wrapText="1"/>
    </xf>
    <xf numFmtId="0" fontId="66" fillId="0" borderId="23" xfId="0" quotePrefix="1" applyFont="1" applyBorder="1" applyAlignment="1">
      <alignment horizontal="center" vertical="center" wrapText="1"/>
    </xf>
    <xf numFmtId="49" fontId="66" fillId="0" borderId="23" xfId="0" applyNumberFormat="1" applyFont="1" applyBorder="1" applyAlignment="1">
      <alignment horizontal="center" vertical="center" wrapText="1"/>
    </xf>
    <xf numFmtId="178" fontId="66" fillId="0" borderId="23" xfId="0" applyNumberFormat="1" applyFont="1" applyBorder="1" applyAlignment="1">
      <alignment horizontal="center" vertical="center" wrapText="1"/>
    </xf>
    <xf numFmtId="172" fontId="66" fillId="0" borderId="23" xfId="3" applyNumberFormat="1" applyFont="1" applyBorder="1" applyAlignment="1">
      <alignment horizontal="center" vertical="center" wrapText="1"/>
    </xf>
    <xf numFmtId="14" fontId="67" fillId="2" borderId="23" xfId="0" applyNumberFormat="1" applyFont="1" applyFill="1" applyBorder="1" applyAlignment="1">
      <alignment horizontal="center" vertical="center" wrapText="1"/>
    </xf>
    <xf numFmtId="0" fontId="69" fillId="2" borderId="0" xfId="0" applyFont="1" applyFill="1" applyAlignment="1">
      <alignment vertical="center"/>
    </xf>
    <xf numFmtId="0" fontId="65" fillId="2" borderId="23" xfId="1" quotePrefix="1" applyFont="1" applyFill="1" applyBorder="1" applyAlignment="1">
      <alignment horizontal="center" vertical="center" wrapText="1"/>
    </xf>
    <xf numFmtId="0" fontId="66" fillId="2" borderId="23" xfId="0" applyFont="1" applyFill="1" applyBorder="1" applyAlignment="1" applyProtection="1">
      <alignment horizontal="left" vertical="center" wrapText="1"/>
    </xf>
    <xf numFmtId="14" fontId="66" fillId="2" borderId="23" xfId="0" applyNumberFormat="1" applyFont="1" applyFill="1" applyBorder="1" applyAlignment="1" applyProtection="1">
      <alignment horizontal="center" vertical="center" wrapText="1"/>
    </xf>
    <xf numFmtId="14" fontId="66" fillId="2" borderId="23" xfId="0" quotePrefix="1" applyNumberFormat="1" applyFont="1" applyFill="1" applyBorder="1" applyAlignment="1" applyProtection="1">
      <alignment horizontal="center" vertical="center" wrapText="1"/>
    </xf>
    <xf numFmtId="166" fontId="66" fillId="2" borderId="23" xfId="0" applyNumberFormat="1" applyFont="1" applyFill="1" applyBorder="1" applyAlignment="1" applyProtection="1">
      <alignment horizontal="center" vertical="center" wrapText="1"/>
    </xf>
    <xf numFmtId="14" fontId="65" fillId="2" borderId="23" xfId="0" applyNumberFormat="1" applyFont="1" applyFill="1" applyBorder="1" applyAlignment="1" applyProtection="1">
      <alignment horizontal="center" vertical="center" wrapText="1"/>
    </xf>
    <xf numFmtId="166" fontId="65" fillId="2" borderId="23" xfId="0" applyNumberFormat="1" applyFont="1" applyFill="1" applyBorder="1" applyAlignment="1" applyProtection="1">
      <alignment horizontal="center" vertical="center" wrapText="1"/>
    </xf>
    <xf numFmtId="0" fontId="70" fillId="0" borderId="23" xfId="0" applyFont="1" applyFill="1" applyBorder="1" applyAlignment="1">
      <alignment horizontal="left" vertical="center" wrapText="1"/>
    </xf>
    <xf numFmtId="49" fontId="70" fillId="0" borderId="23" xfId="0" applyNumberFormat="1" applyFont="1" applyFill="1" applyBorder="1" applyAlignment="1">
      <alignment horizontal="center" vertical="center" wrapText="1"/>
    </xf>
    <xf numFmtId="0" fontId="70" fillId="0" borderId="23" xfId="0" applyFont="1" applyFill="1" applyBorder="1" applyAlignment="1">
      <alignment horizontal="center" vertical="center" wrapText="1"/>
    </xf>
    <xf numFmtId="175" fontId="70" fillId="0" borderId="23" xfId="0" applyNumberFormat="1" applyFont="1" applyFill="1" applyBorder="1" applyAlignment="1">
      <alignment horizontal="center" vertical="center" wrapText="1"/>
    </xf>
    <xf numFmtId="0" fontId="74" fillId="0" borderId="0" xfId="0" applyFont="1" applyFill="1"/>
    <xf numFmtId="49" fontId="66" fillId="28" borderId="23" xfId="0" applyNumberFormat="1" applyFont="1" applyFill="1" applyBorder="1" applyAlignment="1">
      <alignment horizontal="left" vertical="center" wrapText="1"/>
    </xf>
    <xf numFmtId="49" fontId="66" fillId="28" borderId="23" xfId="0" applyNumberFormat="1" applyFont="1" applyFill="1" applyBorder="1" applyAlignment="1">
      <alignment horizontal="center" vertical="center" wrapText="1"/>
    </xf>
    <xf numFmtId="164" fontId="66" fillId="28" borderId="23" xfId="0" applyNumberFormat="1" applyFont="1" applyFill="1" applyBorder="1" applyAlignment="1">
      <alignment horizontal="center" vertical="center" wrapText="1"/>
    </xf>
    <xf numFmtId="0" fontId="67" fillId="0" borderId="0" xfId="0" applyFont="1"/>
    <xf numFmtId="0" fontId="66" fillId="0" borderId="23" xfId="2" quotePrefix="1" applyFont="1" applyBorder="1" applyAlignment="1">
      <alignment horizontal="center" vertical="center" wrapText="1"/>
    </xf>
    <xf numFmtId="0" fontId="66" fillId="0" borderId="23" xfId="0" applyFont="1" applyBorder="1" applyAlignment="1">
      <alignment horizontal="left" vertical="center" wrapText="1"/>
    </xf>
    <xf numFmtId="3" fontId="66" fillId="0" borderId="23" xfId="0" applyNumberFormat="1" applyFont="1" applyFill="1" applyBorder="1" applyAlignment="1">
      <alignment horizontal="center" vertical="center"/>
    </xf>
    <xf numFmtId="4" fontId="66" fillId="0" borderId="23" xfId="0" quotePrefix="1" applyNumberFormat="1" applyFont="1" applyFill="1" applyBorder="1" applyAlignment="1">
      <alignment horizontal="center" vertical="center"/>
    </xf>
    <xf numFmtId="0" fontId="66" fillId="0" borderId="23" xfId="0" quotePrefix="1" applyFont="1" applyFill="1" applyBorder="1" applyAlignment="1">
      <alignment horizontal="center" vertical="center"/>
    </xf>
    <xf numFmtId="166" fontId="66" fillId="0" borderId="23" xfId="94" quotePrefix="1" applyNumberFormat="1" applyFont="1" applyFill="1" applyBorder="1" applyAlignment="1">
      <alignment horizontal="center" vertical="center"/>
    </xf>
    <xf numFmtId="0" fontId="66" fillId="0" borderId="0" xfId="0" applyFont="1" applyFill="1" applyAlignment="1">
      <alignment vertical="center"/>
    </xf>
    <xf numFmtId="0" fontId="65" fillId="2" borderId="23" xfId="0" quotePrefix="1" applyFont="1" applyFill="1" applyBorder="1" applyAlignment="1">
      <alignment horizontal="center" vertical="center" wrapText="1"/>
    </xf>
    <xf numFmtId="0" fontId="65" fillId="2" borderId="23" xfId="2" quotePrefix="1" applyFont="1" applyFill="1" applyBorder="1" applyAlignment="1">
      <alignment horizontal="center" vertical="center" wrapText="1"/>
    </xf>
    <xf numFmtId="164" fontId="65" fillId="2" borderId="23" xfId="0" applyNumberFormat="1" applyFont="1" applyFill="1" applyBorder="1" applyAlignment="1">
      <alignment horizontal="center" vertical="center" wrapText="1"/>
    </xf>
    <xf numFmtId="0" fontId="66" fillId="28" borderId="23" xfId="0" quotePrefix="1" applyFont="1" applyFill="1" applyBorder="1" applyAlignment="1">
      <alignment horizontal="center" vertical="center" wrapText="1"/>
    </xf>
    <xf numFmtId="3" fontId="66" fillId="28" borderId="23" xfId="0" applyNumberFormat="1" applyFont="1" applyFill="1" applyBorder="1" applyAlignment="1">
      <alignment horizontal="center" vertical="center" shrinkToFit="1"/>
    </xf>
    <xf numFmtId="44" fontId="66" fillId="0" borderId="23" xfId="0" quotePrefix="1" applyNumberFormat="1" applyFont="1" applyBorder="1" applyAlignment="1">
      <alignment horizontal="center" vertical="center" wrapText="1"/>
    </xf>
    <xf numFmtId="3" fontId="65" fillId="2" borderId="23" xfId="0" applyNumberFormat="1" applyFont="1" applyFill="1" applyBorder="1" applyAlignment="1">
      <alignment horizontal="center" vertical="center" shrinkToFit="1"/>
    </xf>
    <xf numFmtId="49" fontId="66" fillId="5" borderId="23" xfId="0" applyNumberFormat="1" applyFont="1" applyFill="1" applyBorder="1" applyAlignment="1" applyProtection="1">
      <alignment horizontal="left" vertical="center" wrapText="1"/>
    </xf>
    <xf numFmtId="49" fontId="66" fillId="5" borderId="23" xfId="0" applyNumberFormat="1" applyFont="1" applyFill="1" applyBorder="1" applyAlignment="1" applyProtection="1">
      <alignment horizontal="center" vertical="center" wrapText="1"/>
    </xf>
    <xf numFmtId="49" fontId="66" fillId="5" borderId="23" xfId="0" quotePrefix="1" applyNumberFormat="1" applyFont="1" applyFill="1" applyBorder="1" applyAlignment="1" applyProtection="1">
      <alignment horizontal="center" vertical="center" wrapText="1"/>
    </xf>
    <xf numFmtId="49" fontId="65" fillId="5" borderId="23" xfId="0" applyNumberFormat="1" applyFont="1" applyFill="1" applyBorder="1" applyAlignment="1" applyProtection="1">
      <alignment horizontal="center" vertical="center" wrapText="1"/>
    </xf>
    <xf numFmtId="49" fontId="65" fillId="5" borderId="23" xfId="0" applyNumberFormat="1" applyFont="1" applyFill="1" applyBorder="1" applyAlignment="1" applyProtection="1">
      <alignment vertical="center" wrapText="1"/>
    </xf>
    <xf numFmtId="0" fontId="69" fillId="5" borderId="0" xfId="0" applyFont="1" applyFill="1" applyProtection="1"/>
    <xf numFmtId="0" fontId="70" fillId="2" borderId="23" xfId="0" applyFont="1" applyFill="1" applyBorder="1" applyAlignment="1" applyProtection="1">
      <alignment horizontal="center" vertical="center" wrapText="1"/>
    </xf>
    <xf numFmtId="0" fontId="66" fillId="0" borderId="23" xfId="0" quotePrefix="1" applyFont="1" applyBorder="1" applyAlignment="1">
      <alignment horizontal="center" vertical="center"/>
    </xf>
    <xf numFmtId="49" fontId="65" fillId="0" borderId="23" xfId="0" applyNumberFormat="1" applyFont="1" applyFill="1" applyBorder="1" applyAlignment="1">
      <alignment horizontal="left" vertical="center" wrapText="1"/>
    </xf>
    <xf numFmtId="0" fontId="65" fillId="0" borderId="23" xfId="0" quotePrefix="1" applyFont="1" applyFill="1" applyBorder="1" applyAlignment="1">
      <alignment horizontal="center" vertical="center" wrapText="1"/>
    </xf>
    <xf numFmtId="0" fontId="65" fillId="0" borderId="23" xfId="2" quotePrefix="1" applyFont="1" applyBorder="1" applyAlignment="1">
      <alignment horizontal="center" vertical="center" wrapText="1"/>
    </xf>
    <xf numFmtId="0" fontId="65" fillId="0" borderId="23" xfId="0" applyFont="1" applyFill="1" applyBorder="1" applyAlignment="1">
      <alignment horizontal="center" vertical="center" wrapText="1"/>
    </xf>
    <xf numFmtId="0" fontId="66" fillId="2" borderId="0" xfId="0" applyFont="1" applyFill="1"/>
    <xf numFmtId="2" fontId="66" fillId="28" borderId="23" xfId="0" applyNumberFormat="1" applyFont="1" applyFill="1" applyBorder="1" applyAlignment="1">
      <alignment horizontal="center" vertical="center" wrapText="1"/>
    </xf>
    <xf numFmtId="14" fontId="66" fillId="28" borderId="23" xfId="0" quotePrefix="1" applyNumberFormat="1" applyFont="1" applyFill="1" applyBorder="1" applyAlignment="1">
      <alignment horizontal="center" vertical="center" wrapText="1"/>
    </xf>
    <xf numFmtId="167" fontId="65" fillId="2" borderId="23" xfId="0" applyNumberFormat="1" applyFont="1" applyFill="1" applyBorder="1" applyAlignment="1">
      <alignment horizontal="center" vertical="center" wrapText="1"/>
    </xf>
    <xf numFmtId="49" fontId="66" fillId="2" borderId="23" xfId="0" applyNumberFormat="1" applyFont="1" applyFill="1" applyBorder="1" applyAlignment="1" applyProtection="1">
      <alignment horizontal="center" vertical="center" wrapText="1"/>
    </xf>
    <xf numFmtId="0" fontId="65" fillId="2" borderId="23" xfId="5" applyFont="1" applyFill="1" applyBorder="1" applyAlignment="1">
      <alignment horizontal="center" vertical="center" wrapText="1"/>
    </xf>
    <xf numFmtId="49" fontId="65" fillId="2" borderId="23" xfId="5" applyNumberFormat="1" applyFont="1" applyFill="1" applyBorder="1" applyAlignment="1">
      <alignment horizontal="center" vertical="center" wrapText="1"/>
    </xf>
    <xf numFmtId="166" fontId="65" fillId="2" borderId="23" xfId="0" applyNumberFormat="1" applyFont="1" applyFill="1" applyBorder="1" applyAlignment="1">
      <alignment horizontal="center" vertical="center"/>
    </xf>
    <xf numFmtId="49" fontId="65" fillId="28" borderId="23" xfId="0" applyNumberFormat="1" applyFont="1" applyFill="1" applyBorder="1" applyAlignment="1">
      <alignment horizontal="center" vertical="center" wrapText="1"/>
    </xf>
    <xf numFmtId="167" fontId="66" fillId="28" borderId="23" xfId="3" applyNumberFormat="1" applyFont="1" applyFill="1" applyBorder="1" applyAlignment="1">
      <alignment horizontal="center" vertical="center" wrapText="1"/>
    </xf>
    <xf numFmtId="49" fontId="66" fillId="28" borderId="23" xfId="0" applyNumberFormat="1" applyFont="1" applyFill="1" applyBorder="1" applyAlignment="1" applyProtection="1">
      <alignment horizontal="center" vertical="center" wrapText="1"/>
      <protection locked="0"/>
    </xf>
    <xf numFmtId="170" fontId="66" fillId="0" borderId="23" xfId="12" applyNumberFormat="1" applyFont="1" applyFill="1" applyBorder="1" applyAlignment="1">
      <alignment horizontal="center" vertical="center" wrapText="1"/>
    </xf>
    <xf numFmtId="0" fontId="68" fillId="2" borderId="23" xfId="0" applyFont="1" applyFill="1" applyBorder="1" applyAlignment="1">
      <alignment horizontal="left" vertical="center" wrapText="1"/>
    </xf>
    <xf numFmtId="14" fontId="68" fillId="2" borderId="23" xfId="0" quotePrefix="1" applyNumberFormat="1" applyFont="1" applyFill="1" applyBorder="1" applyAlignment="1">
      <alignment horizontal="center" vertical="center" wrapText="1"/>
    </xf>
    <xf numFmtId="14" fontId="68" fillId="2" borderId="23" xfId="0" applyNumberFormat="1" applyFont="1" applyFill="1" applyBorder="1" applyAlignment="1">
      <alignment horizontal="center" vertical="center" wrapText="1"/>
    </xf>
    <xf numFmtId="0" fontId="68" fillId="2" borderId="23" xfId="0" applyFont="1" applyFill="1" applyBorder="1" applyAlignment="1">
      <alignment horizontal="center" vertical="center" wrapText="1"/>
    </xf>
    <xf numFmtId="3" fontId="68" fillId="2" borderId="23" xfId="0" applyNumberFormat="1" applyFont="1" applyFill="1" applyBorder="1" applyAlignment="1">
      <alignment horizontal="center" vertical="center" wrapText="1"/>
    </xf>
    <xf numFmtId="171" fontId="68" fillId="2" borderId="23" xfId="3" applyNumberFormat="1" applyFont="1" applyFill="1" applyBorder="1" applyAlignment="1">
      <alignment horizontal="center" vertical="center" wrapText="1"/>
    </xf>
    <xf numFmtId="0" fontId="75" fillId="0" borderId="0" xfId="0" applyFont="1"/>
    <xf numFmtId="3" fontId="66" fillId="2" borderId="23" xfId="0" applyNumberFormat="1" applyFont="1" applyFill="1" applyBorder="1" applyAlignment="1">
      <alignment horizontal="center" vertical="center" wrapText="1"/>
    </xf>
    <xf numFmtId="171" fontId="66" fillId="2" borderId="23" xfId="3" applyNumberFormat="1" applyFont="1" applyFill="1" applyBorder="1" applyAlignment="1">
      <alignment horizontal="center" vertical="center" wrapText="1"/>
    </xf>
    <xf numFmtId="2" fontId="65" fillId="2" borderId="23" xfId="0" applyNumberFormat="1" applyFont="1" applyFill="1" applyBorder="1" applyAlignment="1">
      <alignment horizontal="center" vertical="center" wrapText="1"/>
    </xf>
    <xf numFmtId="171" fontId="65" fillId="2" borderId="23" xfId="3" applyNumberFormat="1" applyFont="1" applyFill="1" applyBorder="1" applyAlignment="1">
      <alignment horizontal="center" vertical="center" wrapText="1"/>
    </xf>
    <xf numFmtId="0" fontId="66" fillId="2" borderId="23" xfId="5" applyFont="1" applyFill="1" applyBorder="1" applyAlignment="1">
      <alignment horizontal="left" vertical="center" wrapText="1"/>
    </xf>
    <xf numFmtId="0" fontId="66" fillId="2" borderId="23" xfId="5" applyFont="1" applyFill="1" applyBorder="1" applyAlignment="1">
      <alignment horizontal="center" vertical="center" wrapText="1"/>
    </xf>
    <xf numFmtId="0" fontId="66" fillId="2" borderId="23" xfId="5" quotePrefix="1" applyFont="1" applyFill="1" applyBorder="1" applyAlignment="1">
      <alignment horizontal="center" vertical="center" wrapText="1"/>
    </xf>
    <xf numFmtId="0" fontId="72" fillId="2" borderId="0" xfId="0" applyFont="1" applyFill="1" applyAlignment="1">
      <alignment vertical="center"/>
    </xf>
    <xf numFmtId="14" fontId="66" fillId="2" borderId="23" xfId="0" quotePrefix="1" applyNumberFormat="1" applyFont="1" applyFill="1" applyBorder="1" applyAlignment="1" applyProtection="1">
      <alignment horizontal="center" vertical="center"/>
    </xf>
    <xf numFmtId="49" fontId="65" fillId="2" borderId="23" xfId="0" quotePrefix="1" applyNumberFormat="1" applyFont="1" applyFill="1" applyBorder="1" applyAlignment="1" applyProtection="1">
      <alignment horizontal="center" vertical="center" wrapText="1"/>
    </xf>
    <xf numFmtId="14" fontId="65" fillId="2" borderId="23" xfId="0" quotePrefix="1" applyNumberFormat="1" applyFont="1" applyFill="1" applyBorder="1" applyAlignment="1" applyProtection="1">
      <alignment horizontal="center" vertical="center"/>
    </xf>
    <xf numFmtId="166" fontId="65" fillId="2" borderId="23" xfId="0" applyNumberFormat="1" applyFont="1" applyFill="1" applyBorder="1" applyAlignment="1" applyProtection="1">
      <alignment horizontal="center" vertical="center"/>
    </xf>
    <xf numFmtId="0" fontId="67" fillId="2" borderId="0" xfId="0" applyFont="1" applyFill="1"/>
    <xf numFmtId="49" fontId="65" fillId="2" borderId="23" xfId="0" applyNumberFormat="1" applyFont="1" applyFill="1" applyBorder="1" applyAlignment="1">
      <alignment horizontal="center" vertical="center"/>
    </xf>
    <xf numFmtId="49" fontId="65" fillId="2" borderId="23" xfId="0" applyNumberFormat="1" applyFont="1" applyFill="1" applyBorder="1" applyAlignment="1">
      <alignment horizontal="center" wrapText="1"/>
    </xf>
    <xf numFmtId="49" fontId="66" fillId="5" borderId="23" xfId="0" applyNumberFormat="1" applyFont="1" applyFill="1" applyBorder="1" applyAlignment="1" applyProtection="1">
      <alignment horizontal="left" vertical="center"/>
    </xf>
    <xf numFmtId="0" fontId="66" fillId="2" borderId="23" xfId="0" applyFont="1" applyFill="1" applyBorder="1" applyAlignment="1" applyProtection="1">
      <alignment horizontal="center"/>
    </xf>
    <xf numFmtId="2" fontId="65" fillId="2" borderId="23" xfId="0" applyNumberFormat="1" applyFont="1" applyFill="1" applyBorder="1" applyAlignment="1">
      <alignment horizontal="center" vertical="center"/>
    </xf>
    <xf numFmtId="14" fontId="65" fillId="2" borderId="23" xfId="0" applyNumberFormat="1" applyFont="1" applyFill="1" applyBorder="1" applyAlignment="1">
      <alignment horizontal="center" vertical="center"/>
    </xf>
    <xf numFmtId="166" fontId="65" fillId="2" borderId="23" xfId="3" applyNumberFormat="1" applyFont="1" applyFill="1" applyBorder="1" applyAlignment="1">
      <alignment horizontal="center" vertical="center"/>
    </xf>
    <xf numFmtId="49" fontId="65" fillId="2" borderId="0" xfId="0" applyNumberFormat="1" applyFont="1" applyFill="1" applyAlignment="1">
      <alignment vertical="center"/>
    </xf>
    <xf numFmtId="0" fontId="66" fillId="2" borderId="23" xfId="0" quotePrefix="1" applyFont="1" applyFill="1" applyBorder="1" applyAlignment="1" applyProtection="1">
      <alignment horizontal="center" vertical="center" wrapText="1"/>
    </xf>
    <xf numFmtId="0" fontId="66" fillId="0" borderId="23" xfId="2" applyFont="1" applyBorder="1" applyAlignment="1">
      <alignment horizontal="center" vertical="center" wrapText="1"/>
    </xf>
    <xf numFmtId="177" fontId="66" fillId="2" borderId="23" xfId="3" quotePrefix="1" applyNumberFormat="1" applyFont="1" applyFill="1" applyBorder="1" applyAlignment="1" applyProtection="1">
      <alignment horizontal="center" vertical="center"/>
    </xf>
    <xf numFmtId="0" fontId="65" fillId="0" borderId="0" xfId="0" applyFont="1" applyFill="1" applyProtection="1"/>
    <xf numFmtId="0" fontId="65" fillId="0" borderId="23" xfId="0" applyFont="1" applyFill="1" applyBorder="1" applyAlignment="1">
      <alignment horizontal="left" vertical="center" wrapText="1"/>
    </xf>
    <xf numFmtId="0" fontId="66" fillId="0" borderId="23" xfId="0" applyFont="1" applyFill="1" applyBorder="1" applyAlignment="1" applyProtection="1">
      <alignment horizontal="center" vertical="center"/>
    </xf>
    <xf numFmtId="49" fontId="66" fillId="0" borderId="23" xfId="0" quotePrefix="1" applyNumberFormat="1" applyFont="1" applyFill="1" applyBorder="1" applyAlignment="1" applyProtection="1">
      <alignment horizontal="center" vertical="center"/>
    </xf>
    <xf numFmtId="166" fontId="66" fillId="0" borderId="23" xfId="0" applyNumberFormat="1" applyFont="1" applyFill="1" applyBorder="1" applyAlignment="1" applyProtection="1">
      <alignment horizontal="center" vertical="center"/>
    </xf>
    <xf numFmtId="0" fontId="65" fillId="0" borderId="23" xfId="0" applyFont="1" applyFill="1" applyBorder="1" applyAlignment="1" applyProtection="1">
      <alignment horizontal="center" vertical="center"/>
    </xf>
    <xf numFmtId="49" fontId="65" fillId="0" borderId="23" xfId="0" applyNumberFormat="1" applyFont="1" applyFill="1" applyBorder="1" applyAlignment="1" applyProtection="1">
      <alignment horizontal="center" vertical="center"/>
    </xf>
    <xf numFmtId="166" fontId="65" fillId="0" borderId="23" xfId="0" applyNumberFormat="1" applyFont="1" applyFill="1" applyBorder="1" applyAlignment="1" applyProtection="1">
      <alignment horizontal="center" vertical="center"/>
    </xf>
    <xf numFmtId="49" fontId="65" fillId="5" borderId="0" xfId="0" applyNumberFormat="1" applyFont="1" applyFill="1" applyProtection="1"/>
    <xf numFmtId="0" fontId="75" fillId="2" borderId="23" xfId="0" applyFont="1" applyFill="1" applyBorder="1" applyAlignment="1" applyProtection="1">
      <alignment horizontal="center" vertical="center" wrapText="1"/>
    </xf>
    <xf numFmtId="0" fontId="75" fillId="2" borderId="23" xfId="0" applyFont="1" applyFill="1" applyBorder="1" applyAlignment="1" applyProtection="1">
      <alignment horizontal="center" vertical="center"/>
    </xf>
    <xf numFmtId="49" fontId="75" fillId="5" borderId="0" xfId="0" applyNumberFormat="1" applyFont="1" applyFill="1" applyProtection="1"/>
    <xf numFmtId="0" fontId="66" fillId="0" borderId="23" xfId="0" applyFont="1" applyBorder="1" applyAlignment="1">
      <alignment horizontal="left" vertical="center"/>
    </xf>
    <xf numFmtId="49" fontId="66" fillId="0" borderId="23" xfId="2" applyNumberFormat="1" applyFont="1" applyBorder="1" applyAlignment="1">
      <alignment horizontal="center" vertical="center" wrapText="1"/>
    </xf>
    <xf numFmtId="49" fontId="66" fillId="0" borderId="23" xfId="0" applyNumberFormat="1" applyFont="1" applyBorder="1" applyAlignment="1">
      <alignment horizontal="center" vertical="center"/>
    </xf>
    <xf numFmtId="172" fontId="66" fillId="0" borderId="23" xfId="3" applyNumberFormat="1" applyFont="1" applyBorder="1" applyAlignment="1">
      <alignment horizontal="center" vertical="center"/>
    </xf>
    <xf numFmtId="49" fontId="65" fillId="2" borderId="23" xfId="0" applyNumberFormat="1" applyFont="1" applyFill="1" applyBorder="1" applyAlignment="1" applyProtection="1">
      <alignment horizontal="center" vertical="center" wrapText="1"/>
    </xf>
    <xf numFmtId="0" fontId="65" fillId="2" borderId="23" xfId="0" applyFont="1" applyFill="1" applyBorder="1" applyAlignment="1" applyProtection="1">
      <alignment horizontal="center"/>
    </xf>
    <xf numFmtId="49" fontId="65" fillId="2" borderId="23" xfId="0" applyNumberFormat="1" applyFont="1" applyFill="1" applyBorder="1" applyAlignment="1" applyProtection="1">
      <alignment horizontal="center"/>
    </xf>
    <xf numFmtId="166" fontId="65" fillId="2" borderId="23" xfId="0" applyNumberFormat="1" applyFont="1" applyFill="1" applyBorder="1" applyAlignment="1" applyProtection="1">
      <alignment horizontal="center"/>
    </xf>
    <xf numFmtId="0" fontId="65" fillId="0" borderId="23" xfId="0" applyFont="1" applyBorder="1" applyAlignment="1">
      <alignment horizontal="left" vertical="center" wrapText="1"/>
    </xf>
    <xf numFmtId="0" fontId="65" fillId="0" borderId="23" xfId="0" applyFont="1" applyBorder="1" applyAlignment="1">
      <alignment horizontal="center" vertical="center" wrapText="1"/>
    </xf>
    <xf numFmtId="43" fontId="65" fillId="0" borderId="23" xfId="3" applyFont="1" applyBorder="1" applyAlignment="1">
      <alignment horizontal="center" vertical="center" wrapText="1"/>
    </xf>
    <xf numFmtId="0" fontId="66" fillId="0" borderId="23" xfId="0" quotePrefix="1" applyFont="1" applyFill="1" applyBorder="1" applyAlignment="1">
      <alignment horizontal="center" vertical="center" wrapText="1"/>
    </xf>
    <xf numFmtId="43" fontId="66" fillId="0" borderId="23" xfId="3" applyFont="1" applyBorder="1" applyAlignment="1">
      <alignment horizontal="center" vertical="center" wrapText="1"/>
    </xf>
    <xf numFmtId="14" fontId="66" fillId="2" borderId="23" xfId="2" applyNumberFormat="1" applyFont="1" applyFill="1" applyBorder="1" applyAlignment="1">
      <alignment horizontal="center" vertical="center" wrapText="1"/>
    </xf>
    <xf numFmtId="172" fontId="66" fillId="2" borderId="23" xfId="3" applyNumberFormat="1" applyFont="1" applyFill="1" applyBorder="1" applyAlignment="1">
      <alignment horizontal="center" vertical="center" wrapText="1"/>
    </xf>
    <xf numFmtId="0" fontId="66" fillId="3" borderId="23" xfId="0" applyFont="1" applyFill="1" applyBorder="1" applyAlignment="1" applyProtection="1">
      <alignment horizontal="center" vertical="center" wrapText="1"/>
    </xf>
    <xf numFmtId="49" fontId="66" fillId="3" borderId="23" xfId="0" applyNumberFormat="1" applyFont="1" applyFill="1" applyBorder="1" applyAlignment="1" applyProtection="1">
      <alignment horizontal="center" vertical="center" wrapText="1"/>
    </xf>
    <xf numFmtId="0" fontId="66" fillId="2" borderId="0" xfId="0" applyFont="1" applyFill="1" applyAlignment="1" applyProtection="1">
      <alignment horizontal="center" vertical="center" wrapText="1"/>
    </xf>
    <xf numFmtId="0" fontId="76" fillId="2" borderId="23" xfId="0" applyFont="1" applyFill="1" applyBorder="1" applyAlignment="1">
      <alignment horizontal="center" vertical="center" wrapText="1"/>
    </xf>
    <xf numFmtId="0" fontId="76" fillId="2" borderId="23" xfId="0" applyFont="1" applyFill="1" applyBorder="1" applyAlignment="1">
      <alignment horizontal="left" vertical="center" wrapText="1"/>
    </xf>
    <xf numFmtId="14" fontId="76" fillId="2" borderId="23" xfId="0" applyNumberFormat="1" applyFont="1" applyFill="1" applyBorder="1" applyAlignment="1">
      <alignment horizontal="center" vertical="center" wrapText="1"/>
    </xf>
    <xf numFmtId="14" fontId="76" fillId="2" borderId="23" xfId="0" quotePrefix="1" applyNumberFormat="1" applyFont="1" applyFill="1" applyBorder="1" applyAlignment="1">
      <alignment horizontal="center" vertical="center" wrapText="1"/>
    </xf>
    <xf numFmtId="3" fontId="76" fillId="2" borderId="23" xfId="0" applyNumberFormat="1" applyFont="1" applyFill="1" applyBorder="1" applyAlignment="1">
      <alignment horizontal="center" vertical="center" wrapText="1"/>
    </xf>
    <xf numFmtId="0" fontId="76" fillId="2" borderId="0" xfId="0" applyFont="1" applyFill="1" applyProtection="1"/>
    <xf numFmtId="0" fontId="77" fillId="2" borderId="23" xfId="0" applyFont="1" applyFill="1" applyBorder="1" applyAlignment="1" applyProtection="1">
      <alignment horizontal="center" vertical="center"/>
    </xf>
    <xf numFmtId="0" fontId="77" fillId="2" borderId="23" xfId="0" applyFont="1" applyFill="1" applyBorder="1" applyAlignment="1" applyProtection="1">
      <alignment horizontal="left" vertical="center"/>
    </xf>
    <xf numFmtId="0" fontId="77" fillId="2" borderId="23" xfId="0" applyFont="1" applyFill="1" applyBorder="1" applyAlignment="1" applyProtection="1">
      <alignment horizontal="center" vertical="center" wrapText="1"/>
    </xf>
    <xf numFmtId="49" fontId="77" fillId="2" borderId="23" xfId="0" quotePrefix="1" applyNumberFormat="1" applyFont="1" applyFill="1" applyBorder="1" applyAlignment="1" applyProtection="1">
      <alignment horizontal="center" vertical="center" wrapText="1"/>
    </xf>
    <xf numFmtId="0" fontId="77" fillId="2" borderId="23" xfId="0" applyFont="1" applyFill="1" applyBorder="1" applyAlignment="1">
      <alignment horizontal="center" vertical="center" wrapText="1"/>
    </xf>
    <xf numFmtId="49" fontId="77" fillId="28" borderId="23" xfId="0" applyNumberFormat="1" applyFont="1" applyFill="1" applyBorder="1" applyAlignment="1">
      <alignment horizontal="center" vertical="center" wrapText="1"/>
    </xf>
    <xf numFmtId="49" fontId="77" fillId="2" borderId="23" xfId="0" quotePrefix="1" applyNumberFormat="1" applyFont="1" applyFill="1" applyBorder="1" applyAlignment="1" applyProtection="1">
      <alignment horizontal="center" vertical="center"/>
    </xf>
    <xf numFmtId="0" fontId="77" fillId="2" borderId="23" xfId="0" quotePrefix="1" applyFont="1" applyFill="1" applyBorder="1" applyAlignment="1" applyProtection="1">
      <alignment horizontal="center" vertical="center"/>
    </xf>
    <xf numFmtId="166" fontId="77" fillId="2" borderId="23" xfId="0" applyNumberFormat="1" applyFont="1" applyFill="1" applyBorder="1" applyAlignment="1" applyProtection="1">
      <alignment horizontal="center" vertical="center"/>
    </xf>
    <xf numFmtId="0" fontId="76" fillId="0" borderId="0" xfId="0" applyFont="1" applyFill="1" applyProtection="1"/>
    <xf numFmtId="49" fontId="76" fillId="3" borderId="23" xfId="0" applyNumberFormat="1" applyFont="1" applyFill="1" applyBorder="1" applyAlignment="1" applyProtection="1">
      <alignment horizontal="center" vertical="center" wrapText="1"/>
    </xf>
    <xf numFmtId="0" fontId="76" fillId="2" borderId="23" xfId="0" applyFont="1" applyFill="1" applyBorder="1" applyAlignment="1" applyProtection="1">
      <alignment horizontal="center"/>
    </xf>
    <xf numFmtId="49" fontId="76" fillId="2" borderId="23" xfId="0" applyNumberFormat="1" applyFont="1" applyFill="1" applyBorder="1" applyAlignment="1" applyProtection="1">
      <alignment horizontal="center"/>
    </xf>
    <xf numFmtId="166" fontId="76" fillId="2" borderId="23" xfId="0" applyNumberFormat="1" applyFont="1" applyFill="1" applyBorder="1" applyAlignment="1" applyProtection="1">
      <alignment horizontal="center"/>
    </xf>
    <xf numFmtId="49" fontId="77" fillId="2" borderId="23" xfId="0" applyNumberFormat="1" applyFont="1" applyFill="1" applyBorder="1" applyAlignment="1" applyProtection="1">
      <alignment horizontal="center" vertical="center" wrapText="1"/>
    </xf>
    <xf numFmtId="49" fontId="77" fillId="2" borderId="23" xfId="0" applyNumberFormat="1" applyFont="1" applyFill="1" applyBorder="1" applyAlignment="1" applyProtection="1">
      <alignment horizontal="center" vertical="center"/>
    </xf>
    <xf numFmtId="49" fontId="77" fillId="5" borderId="23" xfId="0" applyNumberFormat="1" applyFont="1" applyFill="1" applyBorder="1" applyAlignment="1" applyProtection="1">
      <alignment horizontal="center" vertical="center"/>
    </xf>
    <xf numFmtId="43" fontId="77" fillId="2" borderId="23" xfId="12" applyFont="1" applyFill="1" applyBorder="1" applyAlignment="1" applyProtection="1">
      <alignment horizontal="center" vertical="center"/>
    </xf>
    <xf numFmtId="0" fontId="76" fillId="0" borderId="23" xfId="0" applyFont="1" applyFill="1" applyBorder="1" applyAlignment="1">
      <alignment horizontal="center" vertical="center" wrapText="1"/>
    </xf>
    <xf numFmtId="0" fontId="77" fillId="2" borderId="23" xfId="0" quotePrefix="1" applyFont="1" applyFill="1" applyBorder="1" applyAlignment="1" applyProtection="1">
      <alignment horizontal="center" vertical="center" wrapText="1"/>
    </xf>
    <xf numFmtId="14" fontId="77" fillId="2" borderId="23" xfId="0" quotePrefix="1" applyNumberFormat="1" applyFont="1" applyFill="1" applyBorder="1" applyAlignment="1" applyProtection="1">
      <alignment horizontal="center" vertical="center"/>
    </xf>
    <xf numFmtId="0" fontId="77" fillId="0" borderId="0" xfId="0" applyFont="1" applyFill="1"/>
    <xf numFmtId="49" fontId="77" fillId="3" borderId="23" xfId="0" applyNumberFormat="1" applyFont="1" applyFill="1" applyBorder="1" applyAlignment="1" applyProtection="1">
      <alignment horizontal="center" vertical="center"/>
    </xf>
    <xf numFmtId="176" fontId="77" fillId="2" borderId="23" xfId="12" applyNumberFormat="1" applyFont="1" applyFill="1" applyBorder="1" applyAlignment="1" applyProtection="1">
      <alignment horizontal="center" vertical="center"/>
    </xf>
    <xf numFmtId="0" fontId="77" fillId="0" borderId="23" xfId="0" applyFont="1" applyFill="1" applyBorder="1" applyAlignment="1">
      <alignment horizontal="center" vertical="center" wrapText="1"/>
    </xf>
    <xf numFmtId="0" fontId="77" fillId="0" borderId="23" xfId="0" quotePrefix="1" applyFont="1" applyFill="1" applyBorder="1" applyAlignment="1">
      <alignment horizontal="center" vertical="center" wrapText="1"/>
    </xf>
    <xf numFmtId="0" fontId="77" fillId="0" borderId="0" xfId="0" applyFont="1" applyFill="1" applyAlignment="1">
      <alignment horizontal="center" vertical="center"/>
    </xf>
    <xf numFmtId="0" fontId="77" fillId="0" borderId="23" xfId="0" applyFont="1" applyFill="1" applyBorder="1" applyAlignment="1">
      <alignment horizontal="left" vertical="center" wrapText="1"/>
    </xf>
    <xf numFmtId="49" fontId="77" fillId="0" borderId="23" xfId="0" applyNumberFormat="1" applyFont="1" applyFill="1" applyBorder="1" applyAlignment="1">
      <alignment horizontal="center" vertical="center" wrapText="1"/>
    </xf>
    <xf numFmtId="14" fontId="77" fillId="0" borderId="23" xfId="0" quotePrefix="1" applyNumberFormat="1" applyFont="1" applyFill="1" applyBorder="1" applyAlignment="1">
      <alignment horizontal="center" vertical="center" wrapText="1"/>
    </xf>
    <xf numFmtId="0" fontId="65" fillId="3" borderId="0" xfId="0" applyFont="1" applyFill="1" applyAlignment="1" applyProtection="1">
      <alignment horizontal="left"/>
    </xf>
    <xf numFmtId="49" fontId="66" fillId="3" borderId="0" xfId="0" applyNumberFormat="1" applyFont="1" applyFill="1" applyAlignment="1" applyProtection="1">
      <alignment horizontal="center" vertical="center" wrapText="1"/>
    </xf>
    <xf numFmtId="49" fontId="66" fillId="3" borderId="0" xfId="0" applyNumberFormat="1" applyFont="1" applyFill="1" applyAlignment="1" applyProtection="1">
      <alignment horizontal="center"/>
    </xf>
    <xf numFmtId="0" fontId="50" fillId="3" borderId="23" xfId="0" applyFont="1" applyFill="1" applyBorder="1" applyAlignment="1" applyProtection="1">
      <alignment horizontal="center" vertical="center" wrapText="1"/>
    </xf>
    <xf numFmtId="49" fontId="59" fillId="3" borderId="23" xfId="0" applyNumberFormat="1" applyFont="1" applyFill="1" applyBorder="1" applyAlignment="1" applyProtection="1">
      <alignment vertical="center" wrapText="1"/>
    </xf>
    <xf numFmtId="49" fontId="59" fillId="2" borderId="23" xfId="0" applyNumberFormat="1" applyFont="1" applyFill="1" applyBorder="1" applyAlignment="1">
      <alignment horizontal="center" vertical="center" wrapText="1"/>
    </xf>
    <xf numFmtId="0" fontId="11" fillId="2" borderId="23" xfId="0" applyFont="1" applyFill="1" applyBorder="1" applyAlignment="1">
      <alignment horizontal="center" vertical="center" wrapText="1"/>
    </xf>
    <xf numFmtId="0" fontId="59" fillId="2" borderId="23" xfId="0" applyFont="1" applyFill="1" applyBorder="1" applyAlignment="1">
      <alignment horizontal="center" vertical="center" wrapText="1"/>
    </xf>
    <xf numFmtId="0" fontId="11" fillId="0" borderId="23" xfId="0" applyFont="1" applyFill="1" applyBorder="1" applyAlignment="1" applyProtection="1">
      <alignment horizontal="center" vertical="center" wrapText="1"/>
    </xf>
    <xf numFmtId="0" fontId="59" fillId="2" borderId="23" xfId="0" applyFont="1" applyFill="1" applyBorder="1" applyAlignment="1" applyProtection="1">
      <alignment horizontal="center" vertical="center" wrapText="1"/>
    </xf>
    <xf numFmtId="0" fontId="59" fillId="3" borderId="23" xfId="0" applyFont="1" applyFill="1" applyBorder="1" applyAlignment="1" applyProtection="1">
      <alignment horizontal="center" vertical="center" wrapText="1"/>
    </xf>
    <xf numFmtId="0" fontId="50" fillId="2" borderId="23" xfId="0" applyFont="1" applyFill="1" applyBorder="1" applyAlignment="1">
      <alignment horizontal="center" vertical="center" wrapText="1"/>
    </xf>
    <xf numFmtId="49" fontId="59" fillId="3" borderId="23" xfId="0" applyNumberFormat="1" applyFont="1" applyFill="1" applyBorder="1" applyAlignment="1" applyProtection="1">
      <alignment horizontal="center" vertical="center" wrapText="1"/>
    </xf>
    <xf numFmtId="0" fontId="59" fillId="2" borderId="23" xfId="0" applyFont="1" applyFill="1" applyBorder="1" applyAlignment="1">
      <alignment horizontal="center" wrapText="1"/>
    </xf>
    <xf numFmtId="0" fontId="59" fillId="2" borderId="23" xfId="5" applyFont="1" applyFill="1" applyBorder="1" applyAlignment="1">
      <alignment horizontal="center" vertical="center" wrapText="1"/>
    </xf>
    <xf numFmtId="0" fontId="64" fillId="0" borderId="23"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49" fontId="78" fillId="2" borderId="23" xfId="0" applyNumberFormat="1" applyFont="1" applyFill="1" applyBorder="1" applyAlignment="1" applyProtection="1">
      <alignment horizontal="center" wrapText="1"/>
    </xf>
    <xf numFmtId="0" fontId="59" fillId="2" borderId="23" xfId="0" applyFont="1" applyFill="1" applyBorder="1" applyAlignment="1" applyProtection="1">
      <alignment horizontal="center"/>
    </xf>
    <xf numFmtId="0" fontId="62" fillId="2" borderId="23" xfId="0" applyFont="1" applyFill="1" applyBorder="1" applyAlignment="1">
      <alignment horizontal="center" vertical="center" wrapText="1"/>
    </xf>
    <xf numFmtId="0" fontId="61" fillId="0" borderId="23" xfId="0" applyFont="1" applyFill="1" applyBorder="1" applyAlignment="1" applyProtection="1">
      <alignment horizontal="center" vertical="center" wrapText="1"/>
    </xf>
    <xf numFmtId="0" fontId="62" fillId="2" borderId="23" xfId="0" applyFont="1" applyFill="1" applyBorder="1" applyAlignment="1" applyProtection="1">
      <alignment horizontal="center"/>
    </xf>
    <xf numFmtId="0" fontId="61" fillId="2" borderId="23" xfId="0" applyFont="1" applyFill="1" applyBorder="1" applyAlignment="1" applyProtection="1">
      <alignment horizontal="center" vertical="center" wrapText="1"/>
    </xf>
    <xf numFmtId="0" fontId="11" fillId="3" borderId="0" xfId="0" applyFont="1" applyFill="1" applyAlignment="1" applyProtection="1">
      <alignment horizontal="center" vertical="center" wrapText="1"/>
    </xf>
    <xf numFmtId="0" fontId="67" fillId="3" borderId="0" xfId="0" applyFont="1" applyFill="1" applyAlignment="1" applyProtection="1">
      <alignment horizontal="center"/>
    </xf>
    <xf numFmtId="49" fontId="67" fillId="3" borderId="1" xfId="0" applyNumberFormat="1" applyFont="1" applyFill="1" applyBorder="1" applyAlignment="1" applyProtection="1">
      <alignment horizontal="center" vertical="center"/>
    </xf>
    <xf numFmtId="0" fontId="79" fillId="0" borderId="21" xfId="0" applyFont="1" applyFill="1" applyBorder="1" applyAlignment="1">
      <alignment horizontal="center" vertical="center" wrapText="1"/>
    </xf>
    <xf numFmtId="0" fontId="17" fillId="0" borderId="23" xfId="0" applyFont="1" applyBorder="1" applyAlignment="1">
      <alignment horizontal="center" vertical="center"/>
    </xf>
    <xf numFmtId="180" fontId="17" fillId="0" borderId="23" xfId="0" applyNumberFormat="1" applyFont="1" applyBorder="1" applyAlignment="1">
      <alignment horizontal="center" vertical="center"/>
    </xf>
    <xf numFmtId="0" fontId="17" fillId="0" borderId="23" xfId="0" quotePrefix="1" applyFont="1" applyBorder="1" applyAlignment="1">
      <alignment horizontal="center" vertical="center"/>
    </xf>
    <xf numFmtId="9" fontId="17" fillId="0" borderId="23" xfId="0" applyNumberFormat="1" applyFont="1" applyBorder="1" applyAlignment="1">
      <alignment horizontal="center" vertical="center"/>
    </xf>
    <xf numFmtId="0" fontId="13" fillId="0" borderId="19" xfId="0" applyFont="1" applyBorder="1" applyAlignment="1">
      <alignment horizontal="center" vertical="center"/>
    </xf>
    <xf numFmtId="0" fontId="13" fillId="0" borderId="36" xfId="0" applyFont="1" applyBorder="1" applyAlignment="1">
      <alignment horizontal="left" vertical="center"/>
    </xf>
    <xf numFmtId="0" fontId="13" fillId="0" borderId="19" xfId="0" quotePrefix="1" applyFont="1" applyBorder="1" applyAlignment="1">
      <alignment horizontal="center" vertical="center"/>
    </xf>
    <xf numFmtId="0" fontId="11" fillId="28" borderId="19" xfId="0" quotePrefix="1" applyFont="1" applyFill="1" applyBorder="1" applyAlignment="1">
      <alignment horizontal="left" vertical="center" wrapText="1"/>
    </xf>
    <xf numFmtId="9" fontId="13" fillId="0" borderId="19" xfId="0" applyNumberFormat="1" applyFont="1" applyBorder="1" applyAlignment="1">
      <alignment horizontal="center" vertical="center"/>
    </xf>
    <xf numFmtId="0" fontId="17" fillId="0" borderId="33" xfId="0" applyFont="1" applyBorder="1" applyAlignment="1">
      <alignment vertical="center"/>
    </xf>
    <xf numFmtId="0" fontId="50" fillId="0" borderId="32" xfId="0" applyFont="1" applyBorder="1" applyAlignment="1">
      <alignment horizontal="center" vertical="center" wrapText="1"/>
    </xf>
    <xf numFmtId="179" fontId="50" fillId="0" borderId="0" xfId="0" applyNumberFormat="1" applyFont="1" applyBorder="1" applyAlignment="1">
      <alignment horizontal="center" vertical="center" wrapText="1"/>
    </xf>
    <xf numFmtId="0" fontId="15" fillId="2" borderId="32" xfId="0" applyFont="1" applyFill="1" applyBorder="1" applyProtection="1"/>
    <xf numFmtId="0" fontId="15" fillId="2" borderId="0" xfId="0" applyFont="1" applyFill="1" applyBorder="1" applyProtection="1"/>
    <xf numFmtId="0" fontId="13" fillId="0" borderId="23" xfId="0" quotePrefix="1" applyFont="1" applyBorder="1" applyAlignment="1">
      <alignment horizontal="center" vertical="center" wrapText="1"/>
    </xf>
    <xf numFmtId="0" fontId="13" fillId="0" borderId="23" xfId="0" applyFont="1" applyBorder="1" applyAlignment="1">
      <alignment horizontal="left" vertical="center" wrapText="1"/>
    </xf>
    <xf numFmtId="49" fontId="13" fillId="0" borderId="23" xfId="0" quotePrefix="1" applyNumberFormat="1" applyFont="1" applyBorder="1" applyAlignment="1">
      <alignment horizontal="right" vertical="center" shrinkToFit="1"/>
    </xf>
    <xf numFmtId="49" fontId="13" fillId="0" borderId="23" xfId="0" quotePrefix="1" applyNumberFormat="1" applyFont="1" applyBorder="1" applyAlignment="1">
      <alignment horizontal="center" vertical="center" shrinkToFit="1"/>
    </xf>
    <xf numFmtId="49" fontId="13" fillId="0" borderId="23" xfId="0" quotePrefix="1"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13" fillId="0" borderId="23" xfId="0" quotePrefix="1" applyNumberFormat="1" applyFont="1" applyBorder="1" applyAlignment="1">
      <alignment horizontal="center" vertical="center"/>
    </xf>
    <xf numFmtId="49" fontId="13" fillId="0" borderId="33" xfId="0" quotePrefix="1" applyNumberFormat="1" applyFont="1" applyBorder="1" applyAlignment="1">
      <alignment horizontal="center" vertical="center"/>
    </xf>
    <xf numFmtId="0" fontId="65" fillId="2" borderId="1" xfId="0" applyFont="1" applyFill="1" applyBorder="1" applyAlignment="1" applyProtection="1">
      <alignment horizontal="left" vertical="center"/>
    </xf>
    <xf numFmtId="0" fontId="65" fillId="0" borderId="29" xfId="0" applyFont="1" applyFill="1" applyBorder="1" applyAlignment="1">
      <alignment horizontal="left" vertical="center" wrapText="1"/>
    </xf>
    <xf numFmtId="0" fontId="65" fillId="0" borderId="30" xfId="0" applyFont="1" applyFill="1" applyBorder="1" applyAlignment="1">
      <alignment horizontal="left" vertical="center" wrapText="1"/>
    </xf>
    <xf numFmtId="0" fontId="67" fillId="3" borderId="0" xfId="0" applyFont="1" applyFill="1" applyAlignment="1" applyProtection="1">
      <alignment horizontal="center" vertical="center" wrapText="1"/>
    </xf>
    <xf numFmtId="49" fontId="65" fillId="3" borderId="1" xfId="0" applyNumberFormat="1" applyFont="1" applyFill="1" applyBorder="1" applyAlignment="1" applyProtection="1">
      <alignment horizontal="center" vertical="center" wrapText="1"/>
    </xf>
    <xf numFmtId="0" fontId="65" fillId="2" borderId="19" xfId="0" applyFont="1" applyFill="1" applyBorder="1" applyAlignment="1" applyProtection="1">
      <alignment horizontal="center" vertical="center"/>
    </xf>
    <xf numFmtId="0" fontId="65" fillId="2" borderId="27" xfId="0" applyFont="1" applyFill="1" applyBorder="1" applyAlignment="1" applyProtection="1">
      <alignment horizontal="left" vertical="center"/>
    </xf>
    <xf numFmtId="0" fontId="65" fillId="2" borderId="28" xfId="0" applyFont="1" applyFill="1" applyBorder="1" applyAlignment="1" applyProtection="1">
      <alignment horizontal="left" vertical="center"/>
    </xf>
    <xf numFmtId="0" fontId="65" fillId="2" borderId="33" xfId="0" applyFont="1" applyFill="1" applyBorder="1" applyAlignment="1">
      <alignment horizontal="center" vertical="center" wrapText="1"/>
    </xf>
    <xf numFmtId="0" fontId="65" fillId="2" borderId="34" xfId="0" applyFont="1" applyFill="1" applyBorder="1" applyAlignment="1">
      <alignment horizontal="center" vertical="center" wrapText="1"/>
    </xf>
    <xf numFmtId="49" fontId="65" fillId="0" borderId="24" xfId="0" applyNumberFormat="1" applyFont="1" applyFill="1" applyBorder="1" applyAlignment="1" applyProtection="1">
      <alignment horizontal="center" vertical="center"/>
    </xf>
    <xf numFmtId="49" fontId="65" fillId="0" borderId="25" xfId="0" applyNumberFormat="1" applyFont="1" applyFill="1" applyBorder="1" applyAlignment="1" applyProtection="1">
      <alignment horizontal="center" vertical="center"/>
    </xf>
    <xf numFmtId="49" fontId="65" fillId="0" borderId="26" xfId="0" applyNumberFormat="1" applyFont="1" applyFill="1" applyBorder="1" applyAlignment="1" applyProtection="1">
      <alignment horizontal="center" vertical="center"/>
    </xf>
    <xf numFmtId="0" fontId="65" fillId="3" borderId="0" xfId="0" applyFont="1" applyFill="1" applyAlignment="1" applyProtection="1">
      <alignment horizontal="center" vertical="center"/>
    </xf>
    <xf numFmtId="0" fontId="65" fillId="3" borderId="1" xfId="0" applyFont="1" applyFill="1" applyBorder="1" applyAlignment="1" applyProtection="1">
      <alignment horizontal="left" vertical="center" wrapText="1"/>
    </xf>
    <xf numFmtId="0" fontId="65" fillId="3" borderId="1" xfId="0" applyFont="1" applyFill="1" applyBorder="1" applyAlignment="1" applyProtection="1">
      <alignment horizontal="center" vertical="center" wrapText="1"/>
    </xf>
    <xf numFmtId="0" fontId="65" fillId="3" borderId="0" xfId="0" applyFont="1" applyFill="1" applyAlignment="1" applyProtection="1">
      <alignment horizontal="center" vertical="center" wrapText="1"/>
    </xf>
    <xf numFmtId="0" fontId="66" fillId="3" borderId="0" xfId="0" applyFont="1" applyFill="1" applyAlignment="1" applyProtection="1">
      <alignment horizontal="center" vertical="center" wrapText="1"/>
    </xf>
    <xf numFmtId="0" fontId="65" fillId="0" borderId="31" xfId="0" applyFont="1" applyFill="1" applyBorder="1" applyAlignment="1">
      <alignment horizontal="left" vertical="center" wrapText="1"/>
    </xf>
    <xf numFmtId="0" fontId="65" fillId="3" borderId="29" xfId="0" applyFont="1" applyFill="1" applyBorder="1" applyAlignment="1" applyProtection="1">
      <alignment horizontal="left" vertical="center" wrapText="1"/>
    </xf>
    <xf numFmtId="0" fontId="65" fillId="3" borderId="31" xfId="0" applyFont="1" applyFill="1" applyBorder="1" applyAlignment="1" applyProtection="1">
      <alignment horizontal="left" vertical="center" wrapText="1"/>
    </xf>
    <xf numFmtId="0" fontId="65" fillId="0" borderId="21" xfId="0" applyFont="1" applyBorder="1" applyAlignment="1">
      <alignment horizontal="left" vertical="center"/>
    </xf>
    <xf numFmtId="0" fontId="65" fillId="0" borderId="24" xfId="0" applyFont="1" applyFill="1" applyBorder="1" applyAlignment="1">
      <alignment horizontal="center" vertical="center" wrapText="1"/>
    </xf>
    <xf numFmtId="0" fontId="65" fillId="0" borderId="25" xfId="0" quotePrefix="1" applyFont="1" applyFill="1" applyBorder="1" applyAlignment="1">
      <alignment horizontal="center" vertical="center" wrapText="1"/>
    </xf>
    <xf numFmtId="0" fontId="65" fillId="0" borderId="26" xfId="0" quotePrefix="1" applyFont="1" applyFill="1" applyBorder="1" applyAlignment="1">
      <alignment horizontal="center" vertical="center" wrapText="1"/>
    </xf>
    <xf numFmtId="0" fontId="66" fillId="0" borderId="24" xfId="0" applyFont="1" applyFill="1" applyBorder="1" applyAlignment="1" applyProtection="1">
      <alignment horizontal="center" vertical="center"/>
    </xf>
    <xf numFmtId="0" fontId="66" fillId="0" borderId="25" xfId="0" applyFont="1" applyFill="1" applyBorder="1" applyAlignment="1" applyProtection="1">
      <alignment horizontal="center" vertical="center"/>
    </xf>
    <xf numFmtId="0" fontId="66" fillId="0" borderId="26" xfId="0" applyFont="1" applyFill="1" applyBorder="1" applyAlignment="1" applyProtection="1">
      <alignment horizontal="center" vertical="center"/>
    </xf>
    <xf numFmtId="0" fontId="65" fillId="0" borderId="23" xfId="0" applyFont="1" applyFill="1" applyBorder="1" applyAlignment="1">
      <alignment horizontal="left" vertical="center" wrapText="1"/>
    </xf>
    <xf numFmtId="0" fontId="76" fillId="0" borderId="23" xfId="0" applyFont="1" applyBorder="1" applyAlignment="1">
      <alignment horizontal="left" vertical="center"/>
    </xf>
    <xf numFmtId="0" fontId="65" fillId="0" borderId="23" xfId="0" applyFont="1" applyBorder="1" applyAlignment="1">
      <alignment horizontal="left" vertical="center" wrapText="1"/>
    </xf>
    <xf numFmtId="0" fontId="65" fillId="2" borderId="23" xfId="0" applyFont="1" applyFill="1" applyBorder="1" applyAlignment="1">
      <alignment horizontal="left" vertical="center" wrapText="1"/>
    </xf>
    <xf numFmtId="0" fontId="76" fillId="2" borderId="23" xfId="0" applyFont="1" applyFill="1" applyBorder="1" applyAlignment="1">
      <alignment horizontal="left" vertical="center" wrapText="1"/>
    </xf>
    <xf numFmtId="0" fontId="65" fillId="3" borderId="23" xfId="0" applyFont="1" applyFill="1" applyBorder="1" applyAlignment="1" applyProtection="1">
      <alignment horizontal="left" vertical="center" wrapText="1"/>
    </xf>
    <xf numFmtId="0" fontId="65" fillId="0" borderId="23" xfId="0" applyFont="1" applyFill="1" applyBorder="1" applyAlignment="1" applyProtection="1">
      <alignment horizontal="left" vertical="center"/>
    </xf>
    <xf numFmtId="0" fontId="75" fillId="2" borderId="23" xfId="0" applyFont="1" applyFill="1" applyBorder="1" applyAlignment="1" applyProtection="1">
      <alignment horizontal="left" vertical="center"/>
    </xf>
    <xf numFmtId="49" fontId="66" fillId="0" borderId="23" xfId="0" applyNumberFormat="1" applyFont="1" applyFill="1" applyBorder="1" applyAlignment="1" applyProtection="1">
      <alignment horizontal="center" vertical="center"/>
    </xf>
    <xf numFmtId="0" fontId="65" fillId="0" borderId="23" xfId="0" applyFont="1" applyFill="1" applyBorder="1" applyAlignment="1" applyProtection="1">
      <alignment horizontal="center" vertical="center"/>
    </xf>
    <xf numFmtId="0" fontId="65" fillId="2" borderId="23" xfId="0" applyFont="1" applyFill="1" applyBorder="1" applyAlignment="1" applyProtection="1">
      <alignment horizontal="left" vertical="center"/>
    </xf>
    <xf numFmtId="0" fontId="65" fillId="3" borderId="23" xfId="0" applyFont="1" applyFill="1" applyBorder="1" applyAlignment="1" applyProtection="1">
      <alignment horizontal="center" vertical="center" wrapText="1"/>
    </xf>
    <xf numFmtId="49" fontId="65" fillId="3" borderId="23" xfId="0" applyNumberFormat="1" applyFont="1" applyFill="1" applyBorder="1" applyAlignment="1" applyProtection="1">
      <alignment horizontal="center" vertical="center" wrapText="1"/>
    </xf>
    <xf numFmtId="49" fontId="65" fillId="3" borderId="23" xfId="0" applyNumberFormat="1" applyFont="1" applyFill="1" applyBorder="1" applyAlignment="1" applyProtection="1">
      <alignment horizontal="left" vertical="center" wrapText="1"/>
    </xf>
    <xf numFmtId="49" fontId="65" fillId="0" borderId="23" xfId="0" applyNumberFormat="1" applyFont="1" applyFill="1" applyBorder="1" applyAlignment="1">
      <alignment horizontal="center" vertical="center" wrapText="1"/>
    </xf>
    <xf numFmtId="0" fontId="65" fillId="3" borderId="0" xfId="0" applyFont="1" applyFill="1" applyAlignment="1" applyProtection="1">
      <alignment horizontal="left" vertical="center" wrapText="1"/>
    </xf>
    <xf numFmtId="0" fontId="67" fillId="3" borderId="0" xfId="0" applyFont="1" applyFill="1" applyAlignment="1" applyProtection="1">
      <alignment horizontal="left" vertical="center" wrapText="1"/>
    </xf>
    <xf numFmtId="0" fontId="11" fillId="3" borderId="23" xfId="0" applyFont="1" applyFill="1" applyBorder="1" applyAlignment="1" applyProtection="1">
      <alignment horizontal="center" vertical="center" wrapText="1"/>
    </xf>
    <xf numFmtId="0" fontId="17" fillId="2" borderId="1" xfId="0" applyFont="1" applyFill="1" applyBorder="1" applyAlignment="1">
      <alignment horizontal="left" vertical="center" wrapText="1"/>
    </xf>
    <xf numFmtId="0" fontId="19" fillId="3" borderId="0" xfId="0" applyFont="1" applyFill="1" applyAlignment="1" applyProtection="1">
      <alignment horizontal="center" vertical="center" wrapText="1"/>
    </xf>
    <xf numFmtId="14" fontId="19" fillId="3" borderId="1" xfId="0" applyNumberFormat="1"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0" fontId="16" fillId="3" borderId="0" xfId="0" applyFont="1" applyFill="1" applyAlignment="1" applyProtection="1">
      <alignment horizontal="center" vertical="center" wrapText="1"/>
    </xf>
    <xf numFmtId="9" fontId="19" fillId="3" borderId="1" xfId="0" applyNumberFormat="1" applyFont="1" applyFill="1" applyBorder="1" applyAlignment="1" applyProtection="1">
      <alignment horizontal="center" vertical="center" wrapText="1"/>
    </xf>
    <xf numFmtId="0" fontId="18" fillId="3" borderId="0" xfId="0" applyFont="1" applyFill="1" applyAlignment="1" applyProtection="1">
      <alignment horizontal="center" vertical="center" wrapText="1"/>
    </xf>
    <xf numFmtId="0" fontId="18" fillId="3" borderId="0" xfId="0" applyFont="1" applyFill="1" applyAlignment="1" applyProtection="1">
      <alignment horizontal="left" vertical="center" wrapText="1"/>
    </xf>
    <xf numFmtId="0" fontId="18" fillId="3" borderId="1" xfId="0" applyFont="1" applyFill="1" applyBorder="1" applyAlignment="1" applyProtection="1">
      <alignment horizontal="center" vertical="center" wrapText="1"/>
    </xf>
    <xf numFmtId="49" fontId="17" fillId="3" borderId="1" xfId="0" applyNumberFormat="1" applyFont="1" applyFill="1" applyBorder="1" applyAlignment="1" applyProtection="1">
      <alignment horizontal="center" vertical="center" wrapText="1"/>
    </xf>
    <xf numFmtId="0" fontId="17" fillId="3" borderId="0" xfId="0" applyFont="1" applyFill="1" applyAlignment="1" applyProtection="1">
      <alignment horizontal="center" vertical="center" wrapText="1"/>
    </xf>
    <xf numFmtId="0" fontId="8" fillId="3" borderId="0" xfId="0" applyFont="1" applyFill="1" applyAlignment="1" applyProtection="1">
      <alignment horizontal="center" vertical="center" wrapText="1"/>
    </xf>
    <xf numFmtId="0" fontId="13" fillId="3" borderId="0" xfId="0" applyFont="1" applyFill="1" applyAlignment="1" applyProtection="1">
      <alignment horizontal="left" vertical="center" wrapText="1"/>
    </xf>
    <xf numFmtId="0" fontId="17" fillId="3" borderId="1" xfId="0" applyFont="1" applyFill="1" applyBorder="1" applyAlignment="1" applyProtection="1">
      <alignment horizontal="center" vertical="center" wrapText="1"/>
    </xf>
    <xf numFmtId="0" fontId="17" fillId="3" borderId="1" xfId="0" applyFont="1" applyFill="1" applyBorder="1" applyAlignment="1" applyProtection="1">
      <alignment vertical="center" wrapText="1"/>
    </xf>
    <xf numFmtId="49" fontId="13" fillId="3" borderId="1" xfId="0" applyNumberFormat="1"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65" fillId="0" borderId="33" xfId="0" applyFont="1" applyFill="1" applyBorder="1" applyAlignment="1" applyProtection="1">
      <alignment horizontal="left" vertical="center"/>
    </xf>
    <xf numFmtId="0" fontId="65" fillId="0" borderId="35" xfId="0" applyFont="1" applyFill="1" applyBorder="1" applyAlignment="1" applyProtection="1">
      <alignment horizontal="left" vertical="center"/>
    </xf>
  </cellXfs>
  <cellStyles count="108">
    <cellStyle name="20% - Accent1 2" xfId="15"/>
    <cellStyle name="20% - Accent1 3" xfId="65"/>
    <cellStyle name="20% - Accent2 2" xfId="16"/>
    <cellStyle name="20% - Accent2 3" xfId="66"/>
    <cellStyle name="20% - Accent3 2" xfId="17"/>
    <cellStyle name="20% - Accent3 3" xfId="67"/>
    <cellStyle name="20% - Accent4 2" xfId="18"/>
    <cellStyle name="20% - Accent4 3" xfId="68"/>
    <cellStyle name="20% - Accent5 2" xfId="19"/>
    <cellStyle name="20% - Accent5 3" xfId="69"/>
    <cellStyle name="20% - Accent6 2" xfId="20"/>
    <cellStyle name="20% - Accent6 3" xfId="70"/>
    <cellStyle name="40% - Accent1 2" xfId="21"/>
    <cellStyle name="40% - Accent1 3" xfId="71"/>
    <cellStyle name="40% - Accent2 2" xfId="22"/>
    <cellStyle name="40% - Accent2 3" xfId="72"/>
    <cellStyle name="40% - Accent3 2" xfId="23"/>
    <cellStyle name="40% - Accent3 3" xfId="73"/>
    <cellStyle name="40% - Accent4 2" xfId="24"/>
    <cellStyle name="40% - Accent4 3" xfId="74"/>
    <cellStyle name="40% - Accent5 2" xfId="25"/>
    <cellStyle name="40% - Accent5 3" xfId="75"/>
    <cellStyle name="40% - Accent6 2" xfId="26"/>
    <cellStyle name="40% - Accent6 3" xfId="76"/>
    <cellStyle name="60% - Accent1 2" xfId="27"/>
    <cellStyle name="60% - Accent1 3" xfId="77"/>
    <cellStyle name="60% - Accent2 2" xfId="28"/>
    <cellStyle name="60% - Accent3 2" xfId="29"/>
    <cellStyle name="60% - Accent3 3" xfId="78"/>
    <cellStyle name="60% - Accent4 2" xfId="30"/>
    <cellStyle name="60% - Accent4 3" xfId="79"/>
    <cellStyle name="60% - Accent5 2" xfId="31"/>
    <cellStyle name="60% - Accent6 2" xfId="32"/>
    <cellStyle name="60% - Accent6 3" xfId="80"/>
    <cellStyle name="Accent1 2" xfId="33"/>
    <cellStyle name="Accent1 3" xfId="81"/>
    <cellStyle name="Accent2 2" xfId="34"/>
    <cellStyle name="Accent3 2" xfId="35"/>
    <cellStyle name="Accent4 2" xfId="36"/>
    <cellStyle name="Accent4 3" xfId="82"/>
    <cellStyle name="Accent5 2" xfId="37"/>
    <cellStyle name="Accent6 2" xfId="38"/>
    <cellStyle name="Bad 2" xfId="39"/>
    <cellStyle name="Calculation 2" xfId="40"/>
    <cellStyle name="Calculation 3" xfId="83"/>
    <cellStyle name="Check Cell 2" xfId="41"/>
    <cellStyle name="Comma" xfId="3" builtinId="3"/>
    <cellStyle name="Comma 12 2" xfId="56"/>
    <cellStyle name="Comma 2" xfId="7"/>
    <cellStyle name="Comma 2 2" xfId="14"/>
    <cellStyle name="Comma 2 3" xfId="92"/>
    <cellStyle name="Comma 2 3 2" xfId="105"/>
    <cellStyle name="Comma 2 4" xfId="95"/>
    <cellStyle name="Comma 2 5" xfId="102"/>
    <cellStyle name="Comma 3" xfId="12"/>
    <cellStyle name="Comma 3 2" xfId="57"/>
    <cellStyle name="Comma 3 3" xfId="96"/>
    <cellStyle name="Comma 4" xfId="94"/>
    <cellStyle name="Currency 2" xfId="58"/>
    <cellStyle name="Explanatory Text 2" xfId="42"/>
    <cellStyle name="Good 2" xfId="43"/>
    <cellStyle name="Heading 1 2" xfId="44"/>
    <cellStyle name="Heading 1 3" xfId="84"/>
    <cellStyle name="Heading 2 2" xfId="45"/>
    <cellStyle name="Heading 2 3" xfId="85"/>
    <cellStyle name="Heading 3 2" xfId="46"/>
    <cellStyle name="Heading 3 3" xfId="86"/>
    <cellStyle name="Heading 4 2" xfId="47"/>
    <cellStyle name="Heading 4 3" xfId="87"/>
    <cellStyle name="Input 2" xfId="48"/>
    <cellStyle name="Linked Cell 2" xfId="49"/>
    <cellStyle name="Neutral 2" xfId="50"/>
    <cellStyle name="Normal" xfId="0" builtinId="0"/>
    <cellStyle name="Normal 2" xfId="1"/>
    <cellStyle name="Normal 2 2" xfId="98"/>
    <cellStyle name="Normal 2 3" xfId="99"/>
    <cellStyle name="Normal 2 4" xfId="97"/>
    <cellStyle name="Normal 22" xfId="8"/>
    <cellStyle name="Normal 3" xfId="2"/>
    <cellStyle name="Normal 3 2" xfId="59"/>
    <cellStyle name="Normal 3 3" xfId="100"/>
    <cellStyle name="Normal 4" xfId="9"/>
    <cellStyle name="Normal 4 2" xfId="60"/>
    <cellStyle name="Normal 4 2 2" xfId="93"/>
    <cellStyle name="Normal 4 2 2 2" xfId="106"/>
    <cellStyle name="Normal 4 2 3" xfId="103"/>
    <cellStyle name="Normal 40" xfId="4"/>
    <cellStyle name="Normal 5" xfId="10"/>
    <cellStyle name="Normal 5 2" xfId="61"/>
    <cellStyle name="Normal 6" xfId="11"/>
    <cellStyle name="Normal 6 2" xfId="62"/>
    <cellStyle name="Normal 7" xfId="63"/>
    <cellStyle name="Normal 8" xfId="64"/>
    <cellStyle name="Normal_Sheet1" xfId="5"/>
    <cellStyle name="Normal_TH số lượng (2)" xfId="107"/>
    <cellStyle name="Note 2" xfId="51"/>
    <cellStyle name="Note 3" xfId="88"/>
    <cellStyle name="Output 2" xfId="52"/>
    <cellStyle name="Output 3" xfId="89"/>
    <cellStyle name="Percent 2" xfId="6"/>
    <cellStyle name="Percent 2 2" xfId="13"/>
    <cellStyle name="Percent 3" xfId="101"/>
    <cellStyle name="Percent 4" xfId="104"/>
    <cellStyle name="Title 2" xfId="53"/>
    <cellStyle name="Title 3" xfId="90"/>
    <cellStyle name="Total 2" xfId="54"/>
    <cellStyle name="Total 3" xfId="91"/>
    <cellStyle name="Warning Text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108</xdr:row>
      <xdr:rowOff>0</xdr:rowOff>
    </xdr:from>
    <xdr:to>
      <xdr:col>3</xdr:col>
      <xdr:colOff>228600</xdr:colOff>
      <xdr:row>108</xdr:row>
      <xdr:rowOff>47625</xdr:rowOff>
    </xdr:to>
    <xdr:sp macro="" textlink="">
      <xdr:nvSpPr>
        <xdr:cNvPr id="2" name="Text Box 4">
          <a:extLst>
            <a:ext uri="{FF2B5EF4-FFF2-40B4-BE49-F238E27FC236}">
              <a16:creationId xmlns:a16="http://schemas.microsoft.com/office/drawing/2014/main" xmlns="" id="{2BEF7C3A-8EF9-4054-9530-E48212EEFCA4}"/>
            </a:ext>
          </a:extLst>
        </xdr:cNvPr>
        <xdr:cNvSpPr txBox="1">
          <a:spLocks noChangeArrowheads="1"/>
        </xdr:cNvSpPr>
      </xdr:nvSpPr>
      <xdr:spPr bwMode="auto">
        <a:xfrm>
          <a:off x="3324225" y="8515350"/>
          <a:ext cx="95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219075</xdr:colOff>
      <xdr:row>108</xdr:row>
      <xdr:rowOff>0</xdr:rowOff>
    </xdr:from>
    <xdr:to>
      <xdr:col>3</xdr:col>
      <xdr:colOff>228600</xdr:colOff>
      <xdr:row>108</xdr:row>
      <xdr:rowOff>47625</xdr:rowOff>
    </xdr:to>
    <xdr:sp macro="" textlink="">
      <xdr:nvSpPr>
        <xdr:cNvPr id="3" name="Text Box 5">
          <a:extLst>
            <a:ext uri="{FF2B5EF4-FFF2-40B4-BE49-F238E27FC236}">
              <a16:creationId xmlns:a16="http://schemas.microsoft.com/office/drawing/2014/main" xmlns="" id="{74BD398E-DE32-4E08-88AD-865583E0AEBA}"/>
            </a:ext>
          </a:extLst>
        </xdr:cNvPr>
        <xdr:cNvSpPr txBox="1">
          <a:spLocks noChangeArrowheads="1"/>
        </xdr:cNvSpPr>
      </xdr:nvSpPr>
      <xdr:spPr bwMode="auto">
        <a:xfrm>
          <a:off x="3324225" y="8515350"/>
          <a:ext cx="95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219075</xdr:colOff>
      <xdr:row>108</xdr:row>
      <xdr:rowOff>0</xdr:rowOff>
    </xdr:from>
    <xdr:to>
      <xdr:col>3</xdr:col>
      <xdr:colOff>228600</xdr:colOff>
      <xdr:row>108</xdr:row>
      <xdr:rowOff>47625</xdr:rowOff>
    </xdr:to>
    <xdr:sp macro="" textlink="">
      <xdr:nvSpPr>
        <xdr:cNvPr id="4" name="Text Box 6">
          <a:extLst>
            <a:ext uri="{FF2B5EF4-FFF2-40B4-BE49-F238E27FC236}">
              <a16:creationId xmlns:a16="http://schemas.microsoft.com/office/drawing/2014/main" xmlns="" id="{E4F90520-489D-4C03-9C39-488CDDC2D781}"/>
            </a:ext>
          </a:extLst>
        </xdr:cNvPr>
        <xdr:cNvSpPr txBox="1">
          <a:spLocks noChangeArrowheads="1"/>
        </xdr:cNvSpPr>
      </xdr:nvSpPr>
      <xdr:spPr bwMode="auto">
        <a:xfrm>
          <a:off x="3324225" y="8515350"/>
          <a:ext cx="95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219075</xdr:colOff>
      <xdr:row>108</xdr:row>
      <xdr:rowOff>0</xdr:rowOff>
    </xdr:from>
    <xdr:to>
      <xdr:col>3</xdr:col>
      <xdr:colOff>219075</xdr:colOff>
      <xdr:row>108</xdr:row>
      <xdr:rowOff>47625</xdr:rowOff>
    </xdr:to>
    <xdr:sp macro="" textlink="">
      <xdr:nvSpPr>
        <xdr:cNvPr id="5" name="Text Box 3">
          <a:extLst>
            <a:ext uri="{FF2B5EF4-FFF2-40B4-BE49-F238E27FC236}">
              <a16:creationId xmlns:a16="http://schemas.microsoft.com/office/drawing/2014/main" xmlns="" id="{712D5271-FB06-48F9-AA7F-6ED49B290664}"/>
            </a:ext>
          </a:extLst>
        </xdr:cNvPr>
        <xdr:cNvSpPr txBox="1">
          <a:spLocks noChangeArrowheads="1"/>
        </xdr:cNvSpPr>
      </xdr:nvSpPr>
      <xdr:spPr bwMode="auto">
        <a:xfrm>
          <a:off x="3324225" y="8515350"/>
          <a:ext cx="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219075</xdr:colOff>
      <xdr:row>108</xdr:row>
      <xdr:rowOff>0</xdr:rowOff>
    </xdr:from>
    <xdr:to>
      <xdr:col>3</xdr:col>
      <xdr:colOff>219075</xdr:colOff>
      <xdr:row>108</xdr:row>
      <xdr:rowOff>47625</xdr:rowOff>
    </xdr:to>
    <xdr:sp macro="" textlink="">
      <xdr:nvSpPr>
        <xdr:cNvPr id="6" name="Text Box 4">
          <a:extLst>
            <a:ext uri="{FF2B5EF4-FFF2-40B4-BE49-F238E27FC236}">
              <a16:creationId xmlns:a16="http://schemas.microsoft.com/office/drawing/2014/main" xmlns="" id="{59A3672E-FE0D-45A0-A363-10323FAFB8D6}"/>
            </a:ext>
          </a:extLst>
        </xdr:cNvPr>
        <xdr:cNvSpPr txBox="1">
          <a:spLocks noChangeArrowheads="1"/>
        </xdr:cNvSpPr>
      </xdr:nvSpPr>
      <xdr:spPr bwMode="auto">
        <a:xfrm>
          <a:off x="3324225" y="8515350"/>
          <a:ext cx="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219075</xdr:colOff>
      <xdr:row>108</xdr:row>
      <xdr:rowOff>0</xdr:rowOff>
    </xdr:from>
    <xdr:to>
      <xdr:col>3</xdr:col>
      <xdr:colOff>219075</xdr:colOff>
      <xdr:row>108</xdr:row>
      <xdr:rowOff>47625</xdr:rowOff>
    </xdr:to>
    <xdr:sp macro="" textlink="">
      <xdr:nvSpPr>
        <xdr:cNvPr id="7" name="Text Box 5">
          <a:extLst>
            <a:ext uri="{FF2B5EF4-FFF2-40B4-BE49-F238E27FC236}">
              <a16:creationId xmlns:a16="http://schemas.microsoft.com/office/drawing/2014/main" xmlns="" id="{BC020D0B-3DA1-47C5-A486-19DD842D469B}"/>
            </a:ext>
          </a:extLst>
        </xdr:cNvPr>
        <xdr:cNvSpPr txBox="1">
          <a:spLocks noChangeArrowheads="1"/>
        </xdr:cNvSpPr>
      </xdr:nvSpPr>
      <xdr:spPr bwMode="auto">
        <a:xfrm>
          <a:off x="3324225" y="8515350"/>
          <a:ext cx="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219075</xdr:colOff>
      <xdr:row>108</xdr:row>
      <xdr:rowOff>0</xdr:rowOff>
    </xdr:from>
    <xdr:to>
      <xdr:col>3</xdr:col>
      <xdr:colOff>219075</xdr:colOff>
      <xdr:row>108</xdr:row>
      <xdr:rowOff>47625</xdr:rowOff>
    </xdr:to>
    <xdr:sp macro="" textlink="">
      <xdr:nvSpPr>
        <xdr:cNvPr id="8" name="Text Box 6">
          <a:extLst>
            <a:ext uri="{FF2B5EF4-FFF2-40B4-BE49-F238E27FC236}">
              <a16:creationId xmlns:a16="http://schemas.microsoft.com/office/drawing/2014/main" xmlns="" id="{00BDFB62-F374-4937-AD55-40C276EAA135}"/>
            </a:ext>
          </a:extLst>
        </xdr:cNvPr>
        <xdr:cNvSpPr txBox="1">
          <a:spLocks noChangeArrowheads="1"/>
        </xdr:cNvSpPr>
      </xdr:nvSpPr>
      <xdr:spPr bwMode="auto">
        <a:xfrm>
          <a:off x="3324225" y="8515350"/>
          <a:ext cx="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3</xdr:col>
      <xdr:colOff>219075</xdr:colOff>
      <xdr:row>108</xdr:row>
      <xdr:rowOff>0</xdr:rowOff>
    </xdr:from>
    <xdr:ext cx="9525" cy="47625"/>
    <xdr:sp macro="" textlink="">
      <xdr:nvSpPr>
        <xdr:cNvPr id="9" name="Text Box 4">
          <a:extLst>
            <a:ext uri="{FF2B5EF4-FFF2-40B4-BE49-F238E27FC236}">
              <a16:creationId xmlns:a16="http://schemas.microsoft.com/office/drawing/2014/main" xmlns="" id="{B7A08250-A5F4-4AE3-8904-C570C7DF7A0C}"/>
            </a:ext>
          </a:extLst>
        </xdr:cNvPr>
        <xdr:cNvSpPr txBox="1">
          <a:spLocks noChangeArrowheads="1"/>
        </xdr:cNvSpPr>
      </xdr:nvSpPr>
      <xdr:spPr bwMode="auto">
        <a:xfrm>
          <a:off x="3188634" y="52925382"/>
          <a:ext cx="95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219075</xdr:colOff>
      <xdr:row>108</xdr:row>
      <xdr:rowOff>0</xdr:rowOff>
    </xdr:from>
    <xdr:ext cx="9525" cy="47625"/>
    <xdr:sp macro="" textlink="">
      <xdr:nvSpPr>
        <xdr:cNvPr id="10" name="Text Box 5">
          <a:extLst>
            <a:ext uri="{FF2B5EF4-FFF2-40B4-BE49-F238E27FC236}">
              <a16:creationId xmlns:a16="http://schemas.microsoft.com/office/drawing/2014/main" xmlns="" id="{16A76EBB-FE69-4A88-9FC7-9A18B206C5D5}"/>
            </a:ext>
          </a:extLst>
        </xdr:cNvPr>
        <xdr:cNvSpPr txBox="1">
          <a:spLocks noChangeArrowheads="1"/>
        </xdr:cNvSpPr>
      </xdr:nvSpPr>
      <xdr:spPr bwMode="auto">
        <a:xfrm>
          <a:off x="3188634" y="52925382"/>
          <a:ext cx="95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219075</xdr:colOff>
      <xdr:row>108</xdr:row>
      <xdr:rowOff>0</xdr:rowOff>
    </xdr:from>
    <xdr:ext cx="9525" cy="47625"/>
    <xdr:sp macro="" textlink="">
      <xdr:nvSpPr>
        <xdr:cNvPr id="11" name="Text Box 6">
          <a:extLst>
            <a:ext uri="{FF2B5EF4-FFF2-40B4-BE49-F238E27FC236}">
              <a16:creationId xmlns:a16="http://schemas.microsoft.com/office/drawing/2014/main" xmlns="" id="{24872DAC-C5A2-4F31-944D-95FE49C59428}"/>
            </a:ext>
          </a:extLst>
        </xdr:cNvPr>
        <xdr:cNvSpPr txBox="1">
          <a:spLocks noChangeArrowheads="1"/>
        </xdr:cNvSpPr>
      </xdr:nvSpPr>
      <xdr:spPr bwMode="auto">
        <a:xfrm>
          <a:off x="3188634" y="52925382"/>
          <a:ext cx="95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219075</xdr:colOff>
      <xdr:row>108</xdr:row>
      <xdr:rowOff>0</xdr:rowOff>
    </xdr:from>
    <xdr:ext cx="0" cy="47625"/>
    <xdr:sp macro="" textlink="">
      <xdr:nvSpPr>
        <xdr:cNvPr id="12" name="Text Box 3">
          <a:extLst>
            <a:ext uri="{FF2B5EF4-FFF2-40B4-BE49-F238E27FC236}">
              <a16:creationId xmlns:a16="http://schemas.microsoft.com/office/drawing/2014/main" xmlns="" id="{E5053AEF-6750-47E3-A3D9-1D6DA14809DC}"/>
            </a:ext>
          </a:extLst>
        </xdr:cNvPr>
        <xdr:cNvSpPr txBox="1">
          <a:spLocks noChangeArrowheads="1"/>
        </xdr:cNvSpPr>
      </xdr:nvSpPr>
      <xdr:spPr bwMode="auto">
        <a:xfrm>
          <a:off x="3188634" y="52925382"/>
          <a:ext cx="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219075</xdr:colOff>
      <xdr:row>108</xdr:row>
      <xdr:rowOff>0</xdr:rowOff>
    </xdr:from>
    <xdr:ext cx="0" cy="47625"/>
    <xdr:sp macro="" textlink="">
      <xdr:nvSpPr>
        <xdr:cNvPr id="13" name="Text Box 4">
          <a:extLst>
            <a:ext uri="{FF2B5EF4-FFF2-40B4-BE49-F238E27FC236}">
              <a16:creationId xmlns:a16="http://schemas.microsoft.com/office/drawing/2014/main" xmlns="" id="{17EC3993-651C-4404-BB8C-704605CFD773}"/>
            </a:ext>
          </a:extLst>
        </xdr:cNvPr>
        <xdr:cNvSpPr txBox="1">
          <a:spLocks noChangeArrowheads="1"/>
        </xdr:cNvSpPr>
      </xdr:nvSpPr>
      <xdr:spPr bwMode="auto">
        <a:xfrm>
          <a:off x="3188634" y="52925382"/>
          <a:ext cx="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219075</xdr:colOff>
      <xdr:row>108</xdr:row>
      <xdr:rowOff>0</xdr:rowOff>
    </xdr:from>
    <xdr:ext cx="0" cy="47625"/>
    <xdr:sp macro="" textlink="">
      <xdr:nvSpPr>
        <xdr:cNvPr id="14" name="Text Box 5">
          <a:extLst>
            <a:ext uri="{FF2B5EF4-FFF2-40B4-BE49-F238E27FC236}">
              <a16:creationId xmlns:a16="http://schemas.microsoft.com/office/drawing/2014/main" xmlns="" id="{AE6CA015-7AFE-4C45-814F-BC02524DAA34}"/>
            </a:ext>
          </a:extLst>
        </xdr:cNvPr>
        <xdr:cNvSpPr txBox="1">
          <a:spLocks noChangeArrowheads="1"/>
        </xdr:cNvSpPr>
      </xdr:nvSpPr>
      <xdr:spPr bwMode="auto">
        <a:xfrm>
          <a:off x="3188634" y="52925382"/>
          <a:ext cx="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219075</xdr:colOff>
      <xdr:row>108</xdr:row>
      <xdr:rowOff>0</xdr:rowOff>
    </xdr:from>
    <xdr:ext cx="0" cy="47625"/>
    <xdr:sp macro="" textlink="">
      <xdr:nvSpPr>
        <xdr:cNvPr id="15" name="Text Box 6">
          <a:extLst>
            <a:ext uri="{FF2B5EF4-FFF2-40B4-BE49-F238E27FC236}">
              <a16:creationId xmlns:a16="http://schemas.microsoft.com/office/drawing/2014/main" xmlns="" id="{8B7C5D77-488F-48B9-9D35-9DC1AFF6309E}"/>
            </a:ext>
          </a:extLst>
        </xdr:cNvPr>
        <xdr:cNvSpPr txBox="1">
          <a:spLocks noChangeArrowheads="1"/>
        </xdr:cNvSpPr>
      </xdr:nvSpPr>
      <xdr:spPr bwMode="auto">
        <a:xfrm>
          <a:off x="3188634" y="52925382"/>
          <a:ext cx="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495300</xdr:colOff>
      <xdr:row>26</xdr:row>
      <xdr:rowOff>0</xdr:rowOff>
    </xdr:from>
    <xdr:to>
      <xdr:col>10</xdr:col>
      <xdr:colOff>157957</xdr:colOff>
      <xdr:row>26</xdr:row>
      <xdr:rowOff>47625</xdr:rowOff>
    </xdr:to>
    <xdr:sp macro="" textlink="">
      <xdr:nvSpPr>
        <xdr:cNvPr id="2"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5010150" y="4752975"/>
          <a:ext cx="11747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26</xdr:row>
      <xdr:rowOff>0</xdr:rowOff>
    </xdr:from>
    <xdr:to>
      <xdr:col>10</xdr:col>
      <xdr:colOff>157957</xdr:colOff>
      <xdr:row>26</xdr:row>
      <xdr:rowOff>47625</xdr:rowOff>
    </xdr:to>
    <xdr:sp macro="" textlink="">
      <xdr:nvSpPr>
        <xdr:cNvPr id="3" name="Text Box 1">
          <a:extLst>
            <a:ext uri="{FF2B5EF4-FFF2-40B4-BE49-F238E27FC236}">
              <a16:creationId xmlns:a16="http://schemas.microsoft.com/office/drawing/2014/main" xmlns="" id="{00000000-0008-0000-0100-000003000000}"/>
            </a:ext>
          </a:extLst>
        </xdr:cNvPr>
        <xdr:cNvSpPr txBox="1">
          <a:spLocks noChangeArrowheads="1"/>
        </xdr:cNvSpPr>
      </xdr:nvSpPr>
      <xdr:spPr bwMode="auto">
        <a:xfrm>
          <a:off x="5010150" y="4752975"/>
          <a:ext cx="11747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26</xdr:row>
      <xdr:rowOff>0</xdr:rowOff>
    </xdr:from>
    <xdr:to>
      <xdr:col>10</xdr:col>
      <xdr:colOff>157957</xdr:colOff>
      <xdr:row>26</xdr:row>
      <xdr:rowOff>47625</xdr:rowOff>
    </xdr:to>
    <xdr:sp macro="" textlink="">
      <xdr:nvSpPr>
        <xdr:cNvPr id="4" name="Text Box 1">
          <a:extLst>
            <a:ext uri="{FF2B5EF4-FFF2-40B4-BE49-F238E27FC236}">
              <a16:creationId xmlns:a16="http://schemas.microsoft.com/office/drawing/2014/main" xmlns="" id="{00000000-0008-0000-0100-000004000000}"/>
            </a:ext>
          </a:extLst>
        </xdr:cNvPr>
        <xdr:cNvSpPr txBox="1">
          <a:spLocks noChangeArrowheads="1"/>
        </xdr:cNvSpPr>
      </xdr:nvSpPr>
      <xdr:spPr bwMode="auto">
        <a:xfrm>
          <a:off x="5010150" y="4752975"/>
          <a:ext cx="11747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26</xdr:row>
      <xdr:rowOff>0</xdr:rowOff>
    </xdr:from>
    <xdr:to>
      <xdr:col>10</xdr:col>
      <xdr:colOff>157957</xdr:colOff>
      <xdr:row>26</xdr:row>
      <xdr:rowOff>47625</xdr:rowOff>
    </xdr:to>
    <xdr:sp macro="" textlink="">
      <xdr:nvSpPr>
        <xdr:cNvPr id="5" name="Text Box 1">
          <a:extLst>
            <a:ext uri="{FF2B5EF4-FFF2-40B4-BE49-F238E27FC236}">
              <a16:creationId xmlns:a16="http://schemas.microsoft.com/office/drawing/2014/main" xmlns="" id="{00000000-0008-0000-0100-000005000000}"/>
            </a:ext>
          </a:extLst>
        </xdr:cNvPr>
        <xdr:cNvSpPr txBox="1">
          <a:spLocks noChangeArrowheads="1"/>
        </xdr:cNvSpPr>
      </xdr:nvSpPr>
      <xdr:spPr bwMode="auto">
        <a:xfrm>
          <a:off x="5010150" y="4752975"/>
          <a:ext cx="11747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26</xdr:row>
      <xdr:rowOff>0</xdr:rowOff>
    </xdr:from>
    <xdr:to>
      <xdr:col>10</xdr:col>
      <xdr:colOff>157957</xdr:colOff>
      <xdr:row>26</xdr:row>
      <xdr:rowOff>47625</xdr:rowOff>
    </xdr:to>
    <xdr:sp macro="" textlink="">
      <xdr:nvSpPr>
        <xdr:cNvPr id="6" name="Text Box 1">
          <a:extLst>
            <a:ext uri="{FF2B5EF4-FFF2-40B4-BE49-F238E27FC236}">
              <a16:creationId xmlns:a16="http://schemas.microsoft.com/office/drawing/2014/main" xmlns="" id="{00000000-0008-0000-0100-000006000000}"/>
            </a:ext>
          </a:extLst>
        </xdr:cNvPr>
        <xdr:cNvSpPr txBox="1">
          <a:spLocks noChangeArrowheads="1"/>
        </xdr:cNvSpPr>
      </xdr:nvSpPr>
      <xdr:spPr bwMode="auto">
        <a:xfrm>
          <a:off x="5010150" y="4752975"/>
          <a:ext cx="11747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26</xdr:row>
      <xdr:rowOff>0</xdr:rowOff>
    </xdr:from>
    <xdr:to>
      <xdr:col>10</xdr:col>
      <xdr:colOff>157957</xdr:colOff>
      <xdr:row>26</xdr:row>
      <xdr:rowOff>47625</xdr:rowOff>
    </xdr:to>
    <xdr:sp macro="" textlink="">
      <xdr:nvSpPr>
        <xdr:cNvPr id="7" name="Text Box 1">
          <a:extLst>
            <a:ext uri="{FF2B5EF4-FFF2-40B4-BE49-F238E27FC236}">
              <a16:creationId xmlns:a16="http://schemas.microsoft.com/office/drawing/2014/main" xmlns="" id="{00000000-0008-0000-0100-000007000000}"/>
            </a:ext>
          </a:extLst>
        </xdr:cNvPr>
        <xdr:cNvSpPr txBox="1">
          <a:spLocks noChangeArrowheads="1"/>
        </xdr:cNvSpPr>
      </xdr:nvSpPr>
      <xdr:spPr bwMode="auto">
        <a:xfrm>
          <a:off x="5010150" y="4752975"/>
          <a:ext cx="11747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26</xdr:row>
      <xdr:rowOff>0</xdr:rowOff>
    </xdr:from>
    <xdr:to>
      <xdr:col>10</xdr:col>
      <xdr:colOff>157957</xdr:colOff>
      <xdr:row>26</xdr:row>
      <xdr:rowOff>47625</xdr:rowOff>
    </xdr:to>
    <xdr:sp macro="" textlink="">
      <xdr:nvSpPr>
        <xdr:cNvPr id="8" name="Text Box 1">
          <a:extLst>
            <a:ext uri="{FF2B5EF4-FFF2-40B4-BE49-F238E27FC236}">
              <a16:creationId xmlns:a16="http://schemas.microsoft.com/office/drawing/2014/main" xmlns="" id="{00000000-0008-0000-0100-000008000000}"/>
            </a:ext>
          </a:extLst>
        </xdr:cNvPr>
        <xdr:cNvSpPr txBox="1">
          <a:spLocks noChangeArrowheads="1"/>
        </xdr:cNvSpPr>
      </xdr:nvSpPr>
      <xdr:spPr bwMode="auto">
        <a:xfrm>
          <a:off x="5010150" y="4752975"/>
          <a:ext cx="11747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26</xdr:row>
      <xdr:rowOff>0</xdr:rowOff>
    </xdr:from>
    <xdr:to>
      <xdr:col>10</xdr:col>
      <xdr:colOff>157957</xdr:colOff>
      <xdr:row>26</xdr:row>
      <xdr:rowOff>47625</xdr:rowOff>
    </xdr:to>
    <xdr:sp macro="" textlink="">
      <xdr:nvSpPr>
        <xdr:cNvPr id="9" name="Text Box 1">
          <a:extLst>
            <a:ext uri="{FF2B5EF4-FFF2-40B4-BE49-F238E27FC236}">
              <a16:creationId xmlns:a16="http://schemas.microsoft.com/office/drawing/2014/main" xmlns="" id="{00000000-0008-0000-0100-000009000000}"/>
            </a:ext>
          </a:extLst>
        </xdr:cNvPr>
        <xdr:cNvSpPr txBox="1">
          <a:spLocks noChangeArrowheads="1"/>
        </xdr:cNvSpPr>
      </xdr:nvSpPr>
      <xdr:spPr bwMode="auto">
        <a:xfrm>
          <a:off x="5010150" y="4752975"/>
          <a:ext cx="11747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26</xdr:row>
      <xdr:rowOff>0</xdr:rowOff>
    </xdr:from>
    <xdr:to>
      <xdr:col>9</xdr:col>
      <xdr:colOff>405040</xdr:colOff>
      <xdr:row>26</xdr:row>
      <xdr:rowOff>47625</xdr:rowOff>
    </xdr:to>
    <xdr:sp macro="" textlink="">
      <xdr:nvSpPr>
        <xdr:cNvPr id="10" name="Text Box 1">
          <a:extLst>
            <a:ext uri="{FF2B5EF4-FFF2-40B4-BE49-F238E27FC236}">
              <a16:creationId xmlns:a16="http://schemas.microsoft.com/office/drawing/2014/main" xmlns="" id="{00000000-0008-0000-0100-00000A000000}"/>
            </a:ext>
          </a:extLst>
        </xdr:cNvPr>
        <xdr:cNvSpPr txBox="1">
          <a:spLocks noChangeArrowheads="1"/>
        </xdr:cNvSpPr>
      </xdr:nvSpPr>
      <xdr:spPr bwMode="auto">
        <a:xfrm>
          <a:off x="4524375" y="4752975"/>
          <a:ext cx="4159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26</xdr:row>
      <xdr:rowOff>0</xdr:rowOff>
    </xdr:from>
    <xdr:to>
      <xdr:col>9</xdr:col>
      <xdr:colOff>405040</xdr:colOff>
      <xdr:row>26</xdr:row>
      <xdr:rowOff>47625</xdr:rowOff>
    </xdr:to>
    <xdr:sp macro="" textlink="">
      <xdr:nvSpPr>
        <xdr:cNvPr id="11" name="Text Box 1">
          <a:extLst>
            <a:ext uri="{FF2B5EF4-FFF2-40B4-BE49-F238E27FC236}">
              <a16:creationId xmlns:a16="http://schemas.microsoft.com/office/drawing/2014/main" xmlns="" id="{00000000-0008-0000-0100-00000B000000}"/>
            </a:ext>
          </a:extLst>
        </xdr:cNvPr>
        <xdr:cNvSpPr txBox="1">
          <a:spLocks noChangeArrowheads="1"/>
        </xdr:cNvSpPr>
      </xdr:nvSpPr>
      <xdr:spPr bwMode="auto">
        <a:xfrm>
          <a:off x="4524375" y="4752975"/>
          <a:ext cx="4159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26</xdr:row>
      <xdr:rowOff>0</xdr:rowOff>
    </xdr:from>
    <xdr:to>
      <xdr:col>9</xdr:col>
      <xdr:colOff>405040</xdr:colOff>
      <xdr:row>26</xdr:row>
      <xdr:rowOff>47625</xdr:rowOff>
    </xdr:to>
    <xdr:sp macro="" textlink="">
      <xdr:nvSpPr>
        <xdr:cNvPr id="12" name="Text Box 1">
          <a:extLst>
            <a:ext uri="{FF2B5EF4-FFF2-40B4-BE49-F238E27FC236}">
              <a16:creationId xmlns:a16="http://schemas.microsoft.com/office/drawing/2014/main" xmlns="" id="{00000000-0008-0000-0100-00000C000000}"/>
            </a:ext>
          </a:extLst>
        </xdr:cNvPr>
        <xdr:cNvSpPr txBox="1">
          <a:spLocks noChangeArrowheads="1"/>
        </xdr:cNvSpPr>
      </xdr:nvSpPr>
      <xdr:spPr bwMode="auto">
        <a:xfrm>
          <a:off x="4524375" y="4752975"/>
          <a:ext cx="4159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26</xdr:row>
      <xdr:rowOff>0</xdr:rowOff>
    </xdr:from>
    <xdr:to>
      <xdr:col>9</xdr:col>
      <xdr:colOff>405040</xdr:colOff>
      <xdr:row>26</xdr:row>
      <xdr:rowOff>47625</xdr:rowOff>
    </xdr:to>
    <xdr:sp macro="" textlink="">
      <xdr:nvSpPr>
        <xdr:cNvPr id="13" name="Text Box 1">
          <a:extLst>
            <a:ext uri="{FF2B5EF4-FFF2-40B4-BE49-F238E27FC236}">
              <a16:creationId xmlns:a16="http://schemas.microsoft.com/office/drawing/2014/main" xmlns="" id="{00000000-0008-0000-0100-00000D000000}"/>
            </a:ext>
          </a:extLst>
        </xdr:cNvPr>
        <xdr:cNvSpPr txBox="1">
          <a:spLocks noChangeArrowheads="1"/>
        </xdr:cNvSpPr>
      </xdr:nvSpPr>
      <xdr:spPr bwMode="auto">
        <a:xfrm>
          <a:off x="4524375" y="4752975"/>
          <a:ext cx="4159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26</xdr:row>
      <xdr:rowOff>0</xdr:rowOff>
    </xdr:from>
    <xdr:to>
      <xdr:col>9</xdr:col>
      <xdr:colOff>405040</xdr:colOff>
      <xdr:row>26</xdr:row>
      <xdr:rowOff>47625</xdr:rowOff>
    </xdr:to>
    <xdr:sp macro="" textlink="">
      <xdr:nvSpPr>
        <xdr:cNvPr id="14" name="Text Box 1">
          <a:extLst>
            <a:ext uri="{FF2B5EF4-FFF2-40B4-BE49-F238E27FC236}">
              <a16:creationId xmlns:a16="http://schemas.microsoft.com/office/drawing/2014/main" xmlns="" id="{00000000-0008-0000-0100-00000E000000}"/>
            </a:ext>
          </a:extLst>
        </xdr:cNvPr>
        <xdr:cNvSpPr txBox="1">
          <a:spLocks noChangeArrowheads="1"/>
        </xdr:cNvSpPr>
      </xdr:nvSpPr>
      <xdr:spPr bwMode="auto">
        <a:xfrm>
          <a:off x="4524375" y="4752975"/>
          <a:ext cx="4159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26</xdr:row>
      <xdr:rowOff>0</xdr:rowOff>
    </xdr:from>
    <xdr:to>
      <xdr:col>9</xdr:col>
      <xdr:colOff>405040</xdr:colOff>
      <xdr:row>26</xdr:row>
      <xdr:rowOff>47625</xdr:rowOff>
    </xdr:to>
    <xdr:sp macro="" textlink="">
      <xdr:nvSpPr>
        <xdr:cNvPr id="15" name="Text Box 1">
          <a:extLst>
            <a:ext uri="{FF2B5EF4-FFF2-40B4-BE49-F238E27FC236}">
              <a16:creationId xmlns:a16="http://schemas.microsoft.com/office/drawing/2014/main" xmlns="" id="{00000000-0008-0000-0100-00000F000000}"/>
            </a:ext>
          </a:extLst>
        </xdr:cNvPr>
        <xdr:cNvSpPr txBox="1">
          <a:spLocks noChangeArrowheads="1"/>
        </xdr:cNvSpPr>
      </xdr:nvSpPr>
      <xdr:spPr bwMode="auto">
        <a:xfrm>
          <a:off x="4524375" y="4752975"/>
          <a:ext cx="4159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26</xdr:row>
      <xdr:rowOff>0</xdr:rowOff>
    </xdr:from>
    <xdr:to>
      <xdr:col>9</xdr:col>
      <xdr:colOff>405040</xdr:colOff>
      <xdr:row>26</xdr:row>
      <xdr:rowOff>47625</xdr:rowOff>
    </xdr:to>
    <xdr:sp macro="" textlink="">
      <xdr:nvSpPr>
        <xdr:cNvPr id="16" name="Text Box 1">
          <a:extLst>
            <a:ext uri="{FF2B5EF4-FFF2-40B4-BE49-F238E27FC236}">
              <a16:creationId xmlns:a16="http://schemas.microsoft.com/office/drawing/2014/main" xmlns="" id="{00000000-0008-0000-0100-000010000000}"/>
            </a:ext>
          </a:extLst>
        </xdr:cNvPr>
        <xdr:cNvSpPr txBox="1">
          <a:spLocks noChangeArrowheads="1"/>
        </xdr:cNvSpPr>
      </xdr:nvSpPr>
      <xdr:spPr bwMode="auto">
        <a:xfrm>
          <a:off x="4524375" y="4752975"/>
          <a:ext cx="4159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26</xdr:row>
      <xdr:rowOff>0</xdr:rowOff>
    </xdr:from>
    <xdr:to>
      <xdr:col>9</xdr:col>
      <xdr:colOff>405040</xdr:colOff>
      <xdr:row>26</xdr:row>
      <xdr:rowOff>47625</xdr:rowOff>
    </xdr:to>
    <xdr:sp macro="" textlink="">
      <xdr:nvSpPr>
        <xdr:cNvPr id="17" name="Text Box 1">
          <a:extLst>
            <a:ext uri="{FF2B5EF4-FFF2-40B4-BE49-F238E27FC236}">
              <a16:creationId xmlns:a16="http://schemas.microsoft.com/office/drawing/2014/main" xmlns="" id="{00000000-0008-0000-0100-000011000000}"/>
            </a:ext>
          </a:extLst>
        </xdr:cNvPr>
        <xdr:cNvSpPr txBox="1">
          <a:spLocks noChangeArrowheads="1"/>
        </xdr:cNvSpPr>
      </xdr:nvSpPr>
      <xdr:spPr bwMode="auto">
        <a:xfrm>
          <a:off x="4524375" y="4752975"/>
          <a:ext cx="415925"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50</xdr:row>
      <xdr:rowOff>0</xdr:rowOff>
    </xdr:from>
    <xdr:to>
      <xdr:col>10</xdr:col>
      <xdr:colOff>157957</xdr:colOff>
      <xdr:row>50</xdr:row>
      <xdr:rowOff>47625</xdr:rowOff>
    </xdr:to>
    <xdr:sp macro="" textlink="">
      <xdr:nvSpPr>
        <xdr:cNvPr id="18" name="Text Box 1">
          <a:extLst>
            <a:ext uri="{FF2B5EF4-FFF2-40B4-BE49-F238E27FC236}">
              <a16:creationId xmlns:a16="http://schemas.microsoft.com/office/drawing/2014/main" xmlns="" id="{543EF552-E83E-4817-997D-025169DB5311}"/>
            </a:ext>
          </a:extLst>
        </xdr:cNvPr>
        <xdr:cNvSpPr txBox="1">
          <a:spLocks noChangeArrowheads="1"/>
        </xdr:cNvSpPr>
      </xdr:nvSpPr>
      <xdr:spPr bwMode="auto">
        <a:xfrm>
          <a:off x="7629525" y="4572000"/>
          <a:ext cx="157956"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50</xdr:row>
      <xdr:rowOff>0</xdr:rowOff>
    </xdr:from>
    <xdr:to>
      <xdr:col>10</xdr:col>
      <xdr:colOff>157957</xdr:colOff>
      <xdr:row>50</xdr:row>
      <xdr:rowOff>47625</xdr:rowOff>
    </xdr:to>
    <xdr:sp macro="" textlink="">
      <xdr:nvSpPr>
        <xdr:cNvPr id="19" name="Text Box 1">
          <a:extLst>
            <a:ext uri="{FF2B5EF4-FFF2-40B4-BE49-F238E27FC236}">
              <a16:creationId xmlns:a16="http://schemas.microsoft.com/office/drawing/2014/main" xmlns="" id="{4C3C54DA-C9BA-49CA-BA67-1ECD153181A6}"/>
            </a:ext>
          </a:extLst>
        </xdr:cNvPr>
        <xdr:cNvSpPr txBox="1">
          <a:spLocks noChangeArrowheads="1"/>
        </xdr:cNvSpPr>
      </xdr:nvSpPr>
      <xdr:spPr bwMode="auto">
        <a:xfrm>
          <a:off x="7629525" y="4572000"/>
          <a:ext cx="157956"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50</xdr:row>
      <xdr:rowOff>0</xdr:rowOff>
    </xdr:from>
    <xdr:to>
      <xdr:col>10</xdr:col>
      <xdr:colOff>157957</xdr:colOff>
      <xdr:row>50</xdr:row>
      <xdr:rowOff>47625</xdr:rowOff>
    </xdr:to>
    <xdr:sp macro="" textlink="">
      <xdr:nvSpPr>
        <xdr:cNvPr id="20" name="Text Box 1">
          <a:extLst>
            <a:ext uri="{FF2B5EF4-FFF2-40B4-BE49-F238E27FC236}">
              <a16:creationId xmlns:a16="http://schemas.microsoft.com/office/drawing/2014/main" xmlns="" id="{1C23D7B3-D1C5-4DC8-AE85-E49C1FEB1FFF}"/>
            </a:ext>
          </a:extLst>
        </xdr:cNvPr>
        <xdr:cNvSpPr txBox="1">
          <a:spLocks noChangeArrowheads="1"/>
        </xdr:cNvSpPr>
      </xdr:nvSpPr>
      <xdr:spPr bwMode="auto">
        <a:xfrm>
          <a:off x="7629525" y="4572000"/>
          <a:ext cx="157956"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50</xdr:row>
      <xdr:rowOff>0</xdr:rowOff>
    </xdr:from>
    <xdr:to>
      <xdr:col>10</xdr:col>
      <xdr:colOff>157957</xdr:colOff>
      <xdr:row>50</xdr:row>
      <xdr:rowOff>47625</xdr:rowOff>
    </xdr:to>
    <xdr:sp macro="" textlink="">
      <xdr:nvSpPr>
        <xdr:cNvPr id="21" name="Text Box 1">
          <a:extLst>
            <a:ext uri="{FF2B5EF4-FFF2-40B4-BE49-F238E27FC236}">
              <a16:creationId xmlns:a16="http://schemas.microsoft.com/office/drawing/2014/main" xmlns="" id="{FB284F89-2786-4AD1-B935-3A6C563FE8C2}"/>
            </a:ext>
          </a:extLst>
        </xdr:cNvPr>
        <xdr:cNvSpPr txBox="1">
          <a:spLocks noChangeArrowheads="1"/>
        </xdr:cNvSpPr>
      </xdr:nvSpPr>
      <xdr:spPr bwMode="auto">
        <a:xfrm>
          <a:off x="7629525" y="4572000"/>
          <a:ext cx="157956"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50</xdr:row>
      <xdr:rowOff>0</xdr:rowOff>
    </xdr:from>
    <xdr:to>
      <xdr:col>10</xdr:col>
      <xdr:colOff>157957</xdr:colOff>
      <xdr:row>50</xdr:row>
      <xdr:rowOff>47625</xdr:rowOff>
    </xdr:to>
    <xdr:sp macro="" textlink="">
      <xdr:nvSpPr>
        <xdr:cNvPr id="22" name="Text Box 1">
          <a:extLst>
            <a:ext uri="{FF2B5EF4-FFF2-40B4-BE49-F238E27FC236}">
              <a16:creationId xmlns:a16="http://schemas.microsoft.com/office/drawing/2014/main" xmlns="" id="{5ACA879D-1B19-4BF6-B4C6-59852142A9A3}"/>
            </a:ext>
          </a:extLst>
        </xdr:cNvPr>
        <xdr:cNvSpPr txBox="1">
          <a:spLocks noChangeArrowheads="1"/>
        </xdr:cNvSpPr>
      </xdr:nvSpPr>
      <xdr:spPr bwMode="auto">
        <a:xfrm>
          <a:off x="7629525" y="4572000"/>
          <a:ext cx="157956"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50</xdr:row>
      <xdr:rowOff>0</xdr:rowOff>
    </xdr:from>
    <xdr:to>
      <xdr:col>10</xdr:col>
      <xdr:colOff>157957</xdr:colOff>
      <xdr:row>50</xdr:row>
      <xdr:rowOff>47625</xdr:rowOff>
    </xdr:to>
    <xdr:sp macro="" textlink="">
      <xdr:nvSpPr>
        <xdr:cNvPr id="23" name="Text Box 1">
          <a:extLst>
            <a:ext uri="{FF2B5EF4-FFF2-40B4-BE49-F238E27FC236}">
              <a16:creationId xmlns:a16="http://schemas.microsoft.com/office/drawing/2014/main" xmlns="" id="{786F4065-6363-478F-AE87-FB51FB87DEC2}"/>
            </a:ext>
          </a:extLst>
        </xdr:cNvPr>
        <xdr:cNvSpPr txBox="1">
          <a:spLocks noChangeArrowheads="1"/>
        </xdr:cNvSpPr>
      </xdr:nvSpPr>
      <xdr:spPr bwMode="auto">
        <a:xfrm>
          <a:off x="7629525" y="4572000"/>
          <a:ext cx="157956"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50</xdr:row>
      <xdr:rowOff>0</xdr:rowOff>
    </xdr:from>
    <xdr:to>
      <xdr:col>10</xdr:col>
      <xdr:colOff>157957</xdr:colOff>
      <xdr:row>50</xdr:row>
      <xdr:rowOff>47625</xdr:rowOff>
    </xdr:to>
    <xdr:sp macro="" textlink="">
      <xdr:nvSpPr>
        <xdr:cNvPr id="24" name="Text Box 1">
          <a:extLst>
            <a:ext uri="{FF2B5EF4-FFF2-40B4-BE49-F238E27FC236}">
              <a16:creationId xmlns:a16="http://schemas.microsoft.com/office/drawing/2014/main" xmlns="" id="{7ECA28B0-04BB-4797-B8AD-0042CA1E1FA2}"/>
            </a:ext>
          </a:extLst>
        </xdr:cNvPr>
        <xdr:cNvSpPr txBox="1">
          <a:spLocks noChangeArrowheads="1"/>
        </xdr:cNvSpPr>
      </xdr:nvSpPr>
      <xdr:spPr bwMode="auto">
        <a:xfrm>
          <a:off x="7629525" y="4572000"/>
          <a:ext cx="157956"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9</xdr:col>
      <xdr:colOff>495300</xdr:colOff>
      <xdr:row>50</xdr:row>
      <xdr:rowOff>0</xdr:rowOff>
    </xdr:from>
    <xdr:to>
      <xdr:col>10</xdr:col>
      <xdr:colOff>157957</xdr:colOff>
      <xdr:row>50</xdr:row>
      <xdr:rowOff>47625</xdr:rowOff>
    </xdr:to>
    <xdr:sp macro="" textlink="">
      <xdr:nvSpPr>
        <xdr:cNvPr id="25" name="Text Box 1">
          <a:extLst>
            <a:ext uri="{FF2B5EF4-FFF2-40B4-BE49-F238E27FC236}">
              <a16:creationId xmlns:a16="http://schemas.microsoft.com/office/drawing/2014/main" xmlns="" id="{760F797D-DCAD-47E1-8089-6C3BE5372B37}"/>
            </a:ext>
          </a:extLst>
        </xdr:cNvPr>
        <xdr:cNvSpPr txBox="1">
          <a:spLocks noChangeArrowheads="1"/>
        </xdr:cNvSpPr>
      </xdr:nvSpPr>
      <xdr:spPr bwMode="auto">
        <a:xfrm>
          <a:off x="7629525" y="4572000"/>
          <a:ext cx="157956"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50</xdr:row>
      <xdr:rowOff>0</xdr:rowOff>
    </xdr:from>
    <xdr:to>
      <xdr:col>9</xdr:col>
      <xdr:colOff>405040</xdr:colOff>
      <xdr:row>50</xdr:row>
      <xdr:rowOff>47625</xdr:rowOff>
    </xdr:to>
    <xdr:sp macro="" textlink="">
      <xdr:nvSpPr>
        <xdr:cNvPr id="26" name="Text Box 1">
          <a:extLst>
            <a:ext uri="{FF2B5EF4-FFF2-40B4-BE49-F238E27FC236}">
              <a16:creationId xmlns:a16="http://schemas.microsoft.com/office/drawing/2014/main" xmlns="" id="{4BAE55BA-577C-46CB-94FD-63B6D31CE23B}"/>
            </a:ext>
          </a:extLst>
        </xdr:cNvPr>
        <xdr:cNvSpPr txBox="1">
          <a:spLocks noChangeArrowheads="1"/>
        </xdr:cNvSpPr>
      </xdr:nvSpPr>
      <xdr:spPr bwMode="auto">
        <a:xfrm>
          <a:off x="6800850" y="4572000"/>
          <a:ext cx="76835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50</xdr:row>
      <xdr:rowOff>0</xdr:rowOff>
    </xdr:from>
    <xdr:to>
      <xdr:col>9</xdr:col>
      <xdr:colOff>405040</xdr:colOff>
      <xdr:row>50</xdr:row>
      <xdr:rowOff>47625</xdr:rowOff>
    </xdr:to>
    <xdr:sp macro="" textlink="">
      <xdr:nvSpPr>
        <xdr:cNvPr id="27" name="Text Box 1">
          <a:extLst>
            <a:ext uri="{FF2B5EF4-FFF2-40B4-BE49-F238E27FC236}">
              <a16:creationId xmlns:a16="http://schemas.microsoft.com/office/drawing/2014/main" xmlns="" id="{FF9B74E5-DD3C-46A6-B75D-C488539A1EC2}"/>
            </a:ext>
          </a:extLst>
        </xdr:cNvPr>
        <xdr:cNvSpPr txBox="1">
          <a:spLocks noChangeArrowheads="1"/>
        </xdr:cNvSpPr>
      </xdr:nvSpPr>
      <xdr:spPr bwMode="auto">
        <a:xfrm>
          <a:off x="6800850" y="4572000"/>
          <a:ext cx="76835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50</xdr:row>
      <xdr:rowOff>0</xdr:rowOff>
    </xdr:from>
    <xdr:to>
      <xdr:col>9</xdr:col>
      <xdr:colOff>405040</xdr:colOff>
      <xdr:row>50</xdr:row>
      <xdr:rowOff>47625</xdr:rowOff>
    </xdr:to>
    <xdr:sp macro="" textlink="">
      <xdr:nvSpPr>
        <xdr:cNvPr id="28" name="Text Box 1">
          <a:extLst>
            <a:ext uri="{FF2B5EF4-FFF2-40B4-BE49-F238E27FC236}">
              <a16:creationId xmlns:a16="http://schemas.microsoft.com/office/drawing/2014/main" xmlns="" id="{5C91C6F3-901B-4618-911C-EE313705A876}"/>
            </a:ext>
          </a:extLst>
        </xdr:cNvPr>
        <xdr:cNvSpPr txBox="1">
          <a:spLocks noChangeArrowheads="1"/>
        </xdr:cNvSpPr>
      </xdr:nvSpPr>
      <xdr:spPr bwMode="auto">
        <a:xfrm>
          <a:off x="6800850" y="4572000"/>
          <a:ext cx="76835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50</xdr:row>
      <xdr:rowOff>0</xdr:rowOff>
    </xdr:from>
    <xdr:to>
      <xdr:col>9</xdr:col>
      <xdr:colOff>405040</xdr:colOff>
      <xdr:row>50</xdr:row>
      <xdr:rowOff>47625</xdr:rowOff>
    </xdr:to>
    <xdr:sp macro="" textlink="">
      <xdr:nvSpPr>
        <xdr:cNvPr id="29" name="Text Box 1">
          <a:extLst>
            <a:ext uri="{FF2B5EF4-FFF2-40B4-BE49-F238E27FC236}">
              <a16:creationId xmlns:a16="http://schemas.microsoft.com/office/drawing/2014/main" xmlns="" id="{33F148A6-D326-4773-936E-381D099EF161}"/>
            </a:ext>
          </a:extLst>
        </xdr:cNvPr>
        <xdr:cNvSpPr txBox="1">
          <a:spLocks noChangeArrowheads="1"/>
        </xdr:cNvSpPr>
      </xdr:nvSpPr>
      <xdr:spPr bwMode="auto">
        <a:xfrm>
          <a:off x="6800850" y="4572000"/>
          <a:ext cx="76835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50</xdr:row>
      <xdr:rowOff>0</xdr:rowOff>
    </xdr:from>
    <xdr:to>
      <xdr:col>9</xdr:col>
      <xdr:colOff>405040</xdr:colOff>
      <xdr:row>50</xdr:row>
      <xdr:rowOff>47625</xdr:rowOff>
    </xdr:to>
    <xdr:sp macro="" textlink="">
      <xdr:nvSpPr>
        <xdr:cNvPr id="30" name="Text Box 1">
          <a:extLst>
            <a:ext uri="{FF2B5EF4-FFF2-40B4-BE49-F238E27FC236}">
              <a16:creationId xmlns:a16="http://schemas.microsoft.com/office/drawing/2014/main" xmlns="" id="{9B95CCB8-3FC6-4345-A3AC-7ECD3E96B225}"/>
            </a:ext>
          </a:extLst>
        </xdr:cNvPr>
        <xdr:cNvSpPr txBox="1">
          <a:spLocks noChangeArrowheads="1"/>
        </xdr:cNvSpPr>
      </xdr:nvSpPr>
      <xdr:spPr bwMode="auto">
        <a:xfrm>
          <a:off x="6800850" y="4572000"/>
          <a:ext cx="76835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50</xdr:row>
      <xdr:rowOff>0</xdr:rowOff>
    </xdr:from>
    <xdr:to>
      <xdr:col>9</xdr:col>
      <xdr:colOff>405040</xdr:colOff>
      <xdr:row>50</xdr:row>
      <xdr:rowOff>47625</xdr:rowOff>
    </xdr:to>
    <xdr:sp macro="" textlink="">
      <xdr:nvSpPr>
        <xdr:cNvPr id="31" name="Text Box 1">
          <a:extLst>
            <a:ext uri="{FF2B5EF4-FFF2-40B4-BE49-F238E27FC236}">
              <a16:creationId xmlns:a16="http://schemas.microsoft.com/office/drawing/2014/main" xmlns="" id="{3C2A134A-E8A7-4B09-A5BF-E67EFE2C9AA5}"/>
            </a:ext>
          </a:extLst>
        </xdr:cNvPr>
        <xdr:cNvSpPr txBox="1">
          <a:spLocks noChangeArrowheads="1"/>
        </xdr:cNvSpPr>
      </xdr:nvSpPr>
      <xdr:spPr bwMode="auto">
        <a:xfrm>
          <a:off x="6800850" y="4572000"/>
          <a:ext cx="76835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50</xdr:row>
      <xdr:rowOff>0</xdr:rowOff>
    </xdr:from>
    <xdr:to>
      <xdr:col>9</xdr:col>
      <xdr:colOff>405040</xdr:colOff>
      <xdr:row>50</xdr:row>
      <xdr:rowOff>47625</xdr:rowOff>
    </xdr:to>
    <xdr:sp macro="" textlink="">
      <xdr:nvSpPr>
        <xdr:cNvPr id="32" name="Text Box 1">
          <a:extLst>
            <a:ext uri="{FF2B5EF4-FFF2-40B4-BE49-F238E27FC236}">
              <a16:creationId xmlns:a16="http://schemas.microsoft.com/office/drawing/2014/main" xmlns="" id="{1A837F2C-6389-44E0-9FB1-68B5D5032A24}"/>
            </a:ext>
          </a:extLst>
        </xdr:cNvPr>
        <xdr:cNvSpPr txBox="1">
          <a:spLocks noChangeArrowheads="1"/>
        </xdr:cNvSpPr>
      </xdr:nvSpPr>
      <xdr:spPr bwMode="auto">
        <a:xfrm>
          <a:off x="6800850" y="4572000"/>
          <a:ext cx="76835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495300</xdr:colOff>
      <xdr:row>50</xdr:row>
      <xdr:rowOff>0</xdr:rowOff>
    </xdr:from>
    <xdr:to>
      <xdr:col>9</xdr:col>
      <xdr:colOff>405040</xdr:colOff>
      <xdr:row>50</xdr:row>
      <xdr:rowOff>47625</xdr:rowOff>
    </xdr:to>
    <xdr:sp macro="" textlink="">
      <xdr:nvSpPr>
        <xdr:cNvPr id="33" name="Text Box 1">
          <a:extLst>
            <a:ext uri="{FF2B5EF4-FFF2-40B4-BE49-F238E27FC236}">
              <a16:creationId xmlns:a16="http://schemas.microsoft.com/office/drawing/2014/main" xmlns="" id="{20C25630-FACF-4A7A-B596-A1D3E780E806}"/>
            </a:ext>
          </a:extLst>
        </xdr:cNvPr>
        <xdr:cNvSpPr txBox="1">
          <a:spLocks noChangeArrowheads="1"/>
        </xdr:cNvSpPr>
      </xdr:nvSpPr>
      <xdr:spPr bwMode="auto">
        <a:xfrm>
          <a:off x="6800850" y="4572000"/>
          <a:ext cx="76835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R272"/>
  <sheetViews>
    <sheetView showRuler="0" topLeftCell="A242" zoomScale="85" zoomScaleNormal="80" zoomScalePageLayoutView="80" workbookViewId="0">
      <selection activeCell="T251" sqref="T251"/>
    </sheetView>
  </sheetViews>
  <sheetFormatPr defaultColWidth="9.109375" defaultRowHeight="13.8"/>
  <cols>
    <col min="1" max="1" width="7.5546875" style="462" customWidth="1"/>
    <col min="2" max="2" width="23.5546875" style="463" customWidth="1"/>
    <col min="3" max="3" width="13.44140625" style="464" customWidth="1"/>
    <col min="4" max="4" width="14.44140625" style="464" customWidth="1"/>
    <col min="5" max="5" width="11.109375" style="464" customWidth="1"/>
    <col min="6" max="6" width="14.5546875" style="464" customWidth="1"/>
    <col min="7" max="7" width="8.88671875" style="464" customWidth="1"/>
    <col min="8" max="8" width="8.6640625" style="464" customWidth="1"/>
    <col min="9" max="9" width="13.109375" style="464" customWidth="1"/>
    <col min="10" max="10" width="7.44140625" style="464" customWidth="1"/>
    <col min="11" max="11" width="12.44140625" style="464" customWidth="1"/>
    <col min="12" max="12" width="9.33203125" style="464" customWidth="1"/>
    <col min="13" max="13" width="9.6640625" style="464" customWidth="1"/>
    <col min="14" max="14" width="13.5546875" style="464" customWidth="1"/>
    <col min="15" max="15" width="7.88671875" style="464" customWidth="1"/>
    <col min="16" max="16" width="10.77734375" style="464" customWidth="1"/>
    <col min="17" max="17" width="16.109375" style="464" customWidth="1"/>
    <col min="18" max="18" width="9.109375" style="146" hidden="1" customWidth="1"/>
    <col min="19" max="16384" width="9.109375" style="146"/>
  </cols>
  <sheetData>
    <row r="1" spans="1:18">
      <c r="A1" s="752"/>
      <c r="B1" s="752"/>
      <c r="C1" s="752"/>
      <c r="D1" s="752"/>
      <c r="E1" s="752"/>
      <c r="F1" s="752"/>
      <c r="G1" s="752"/>
      <c r="H1" s="752"/>
      <c r="I1" s="752"/>
      <c r="J1" s="752"/>
      <c r="K1" s="752"/>
      <c r="L1" s="752"/>
      <c r="M1" s="752"/>
      <c r="N1" s="752"/>
      <c r="O1" s="752"/>
      <c r="P1" s="752"/>
      <c r="Q1" s="752"/>
    </row>
    <row r="2" spans="1:18" ht="18.75" customHeight="1">
      <c r="A2" s="755" t="s">
        <v>704</v>
      </c>
      <c r="B2" s="755"/>
      <c r="C2" s="755"/>
      <c r="D2" s="755"/>
      <c r="E2" s="755"/>
      <c r="F2" s="755"/>
      <c r="G2" s="755"/>
      <c r="H2" s="755"/>
      <c r="I2" s="755"/>
      <c r="J2" s="755"/>
      <c r="K2" s="755"/>
      <c r="L2" s="755"/>
      <c r="M2" s="755"/>
      <c r="N2" s="755"/>
      <c r="O2" s="755"/>
      <c r="P2" s="755"/>
      <c r="Q2" s="755"/>
    </row>
    <row r="3" spans="1:18" ht="18.75" customHeight="1">
      <c r="A3" s="742" t="s">
        <v>823</v>
      </c>
      <c r="B3" s="742"/>
      <c r="C3" s="742"/>
      <c r="D3" s="742"/>
      <c r="E3" s="742"/>
      <c r="F3" s="742"/>
      <c r="G3" s="742"/>
      <c r="H3" s="742"/>
      <c r="I3" s="742"/>
      <c r="J3" s="742"/>
      <c r="K3" s="742"/>
      <c r="L3" s="742"/>
      <c r="M3" s="742"/>
      <c r="N3" s="742"/>
      <c r="O3" s="742"/>
      <c r="P3" s="742"/>
      <c r="Q3" s="742"/>
    </row>
    <row r="4" spans="1:18" ht="18.75" customHeight="1">
      <c r="A4" s="756" t="s">
        <v>822</v>
      </c>
      <c r="B4" s="756"/>
      <c r="C4" s="756"/>
      <c r="D4" s="756"/>
      <c r="E4" s="756"/>
      <c r="F4" s="756"/>
      <c r="G4" s="756"/>
      <c r="H4" s="756"/>
      <c r="I4" s="756"/>
      <c r="J4" s="756"/>
      <c r="K4" s="756"/>
      <c r="L4" s="756"/>
      <c r="M4" s="756"/>
      <c r="N4" s="756"/>
      <c r="O4" s="756"/>
      <c r="P4" s="756"/>
      <c r="Q4" s="756"/>
    </row>
    <row r="5" spans="1:18" s="148" customFormat="1" ht="33.75" customHeight="1">
      <c r="A5" s="754" t="s">
        <v>0</v>
      </c>
      <c r="B5" s="753" t="s">
        <v>1</v>
      </c>
      <c r="C5" s="743" t="s">
        <v>2</v>
      </c>
      <c r="D5" s="743"/>
      <c r="E5" s="743" t="s">
        <v>3</v>
      </c>
      <c r="F5" s="743" t="s">
        <v>4</v>
      </c>
      <c r="G5" s="743"/>
      <c r="H5" s="743"/>
      <c r="I5" s="743"/>
      <c r="J5" s="743"/>
      <c r="K5" s="743" t="s">
        <v>5</v>
      </c>
      <c r="L5" s="743"/>
      <c r="M5" s="743"/>
      <c r="N5" s="743"/>
      <c r="O5" s="743"/>
      <c r="P5" s="743"/>
      <c r="Q5" s="743" t="s">
        <v>6</v>
      </c>
    </row>
    <row r="6" spans="1:18" s="148" customFormat="1" ht="73.2" customHeight="1">
      <c r="A6" s="754"/>
      <c r="B6" s="753"/>
      <c r="C6" s="743" t="s">
        <v>7</v>
      </c>
      <c r="D6" s="743" t="s">
        <v>8</v>
      </c>
      <c r="E6" s="743"/>
      <c r="F6" s="743" t="s">
        <v>9</v>
      </c>
      <c r="G6" s="743" t="s">
        <v>10</v>
      </c>
      <c r="H6" s="743" t="s">
        <v>11</v>
      </c>
      <c r="I6" s="743" t="s">
        <v>12</v>
      </c>
      <c r="J6" s="743" t="s">
        <v>13</v>
      </c>
      <c r="K6" s="743" t="s">
        <v>9</v>
      </c>
      <c r="L6" s="743" t="s">
        <v>14</v>
      </c>
      <c r="M6" s="743" t="s">
        <v>15</v>
      </c>
      <c r="N6" s="743" t="s">
        <v>16</v>
      </c>
      <c r="O6" s="743" t="s">
        <v>17</v>
      </c>
      <c r="P6" s="743" t="s">
        <v>18</v>
      </c>
      <c r="Q6" s="743"/>
    </row>
    <row r="7" spans="1:18" s="148" customFormat="1" ht="73.2" customHeight="1">
      <c r="A7" s="754"/>
      <c r="B7" s="753"/>
      <c r="C7" s="743"/>
      <c r="D7" s="743"/>
      <c r="E7" s="743"/>
      <c r="F7" s="743"/>
      <c r="G7" s="743"/>
      <c r="H7" s="743"/>
      <c r="I7" s="743"/>
      <c r="J7" s="743"/>
      <c r="K7" s="743"/>
      <c r="L7" s="743"/>
      <c r="M7" s="743"/>
      <c r="N7" s="743"/>
      <c r="O7" s="743"/>
      <c r="P7" s="743"/>
      <c r="Q7" s="743"/>
    </row>
    <row r="8" spans="1:18" s="150" customFormat="1" ht="25.2" customHeight="1">
      <c r="A8" s="149" t="s">
        <v>19</v>
      </c>
      <c r="B8" s="715" t="s">
        <v>20</v>
      </c>
      <c r="C8" s="149" t="s">
        <v>21</v>
      </c>
      <c r="D8" s="149" t="s">
        <v>22</v>
      </c>
      <c r="E8" s="149" t="s">
        <v>23</v>
      </c>
      <c r="F8" s="149" t="s">
        <v>24</v>
      </c>
      <c r="G8" s="149" t="s">
        <v>25</v>
      </c>
      <c r="H8" s="149" t="s">
        <v>26</v>
      </c>
      <c r="I8" s="149" t="s">
        <v>27</v>
      </c>
      <c r="J8" s="149" t="s">
        <v>28</v>
      </c>
      <c r="K8" s="149" t="s">
        <v>29</v>
      </c>
      <c r="L8" s="149" t="s">
        <v>30</v>
      </c>
      <c r="M8" s="149" t="s">
        <v>31</v>
      </c>
      <c r="N8" s="149" t="s">
        <v>32</v>
      </c>
      <c r="O8" s="149" t="s">
        <v>33</v>
      </c>
      <c r="P8" s="149" t="s">
        <v>34</v>
      </c>
      <c r="Q8" s="149"/>
    </row>
    <row r="9" spans="1:18" ht="38.25" customHeight="1">
      <c r="A9" s="147"/>
      <c r="B9" s="151" t="s">
        <v>104</v>
      </c>
      <c r="C9" s="147"/>
      <c r="D9" s="147"/>
      <c r="E9" s="147"/>
      <c r="F9" s="147"/>
      <c r="G9" s="147"/>
      <c r="H9" s="147"/>
      <c r="I9" s="147"/>
      <c r="J9" s="147"/>
      <c r="K9" s="147"/>
      <c r="L9" s="147"/>
      <c r="M9" s="147"/>
      <c r="N9" s="147"/>
      <c r="O9" s="147"/>
      <c r="P9" s="147"/>
      <c r="Q9" s="147"/>
    </row>
    <row r="10" spans="1:18" s="145" customFormat="1" ht="38.25" customHeight="1">
      <c r="A10" s="152">
        <f>IF(E10=12,"",COUNTA($E$9:$E10))</f>
        <v>1</v>
      </c>
      <c r="B10" s="153" t="s">
        <v>226</v>
      </c>
      <c r="C10" s="154"/>
      <c r="D10" s="154" t="s">
        <v>691</v>
      </c>
      <c r="E10" s="155" t="s">
        <v>188</v>
      </c>
      <c r="F10" s="156" t="s">
        <v>74</v>
      </c>
      <c r="G10" s="154" t="s">
        <v>44</v>
      </c>
      <c r="H10" s="157">
        <v>3.03</v>
      </c>
      <c r="I10" s="158" t="s">
        <v>138</v>
      </c>
      <c r="J10" s="159"/>
      <c r="K10" s="156" t="s">
        <v>227</v>
      </c>
      <c r="L10" s="154" t="s">
        <v>41</v>
      </c>
      <c r="M10" s="154" t="s">
        <v>52</v>
      </c>
      <c r="N10" s="158" t="s">
        <v>150</v>
      </c>
      <c r="O10" s="155"/>
      <c r="P10" s="160"/>
      <c r="Q10" s="155"/>
      <c r="R10" s="161">
        <f t="shared" ref="R10:R41" si="0">M10-H10</f>
        <v>0.31000000000000005</v>
      </c>
    </row>
    <row r="11" spans="1:18" s="148" customFormat="1" ht="38.25" customHeight="1">
      <c r="A11" s="152">
        <f>IF(E11=12,"",COUNTA($E$9:$E11))</f>
        <v>2</v>
      </c>
      <c r="B11" s="153" t="s">
        <v>228</v>
      </c>
      <c r="C11" s="154"/>
      <c r="D11" s="154" t="s">
        <v>692</v>
      </c>
      <c r="E11" s="155" t="s">
        <v>137</v>
      </c>
      <c r="F11" s="162" t="s">
        <v>36</v>
      </c>
      <c r="G11" s="154" t="s">
        <v>39</v>
      </c>
      <c r="H11" s="157">
        <v>2.2599999999999998</v>
      </c>
      <c r="I11" s="158" t="s">
        <v>141</v>
      </c>
      <c r="J11" s="155"/>
      <c r="K11" s="162" t="s">
        <v>36</v>
      </c>
      <c r="L11" s="154" t="s">
        <v>44</v>
      </c>
      <c r="M11" s="159">
        <v>2.46</v>
      </c>
      <c r="N11" s="158" t="s">
        <v>158</v>
      </c>
      <c r="O11" s="155"/>
      <c r="P11" s="160"/>
      <c r="Q11" s="155"/>
      <c r="R11" s="161">
        <f t="shared" si="0"/>
        <v>0.20000000000000018</v>
      </c>
    </row>
    <row r="12" spans="1:18" s="148" customFormat="1" ht="38.25" customHeight="1">
      <c r="A12" s="152">
        <f>IF(E12=12,"",COUNTA($E$9:$E12))</f>
        <v>3</v>
      </c>
      <c r="B12" s="163" t="s">
        <v>229</v>
      </c>
      <c r="C12" s="164"/>
      <c r="D12" s="164" t="s">
        <v>230</v>
      </c>
      <c r="E12" s="155" t="s">
        <v>137</v>
      </c>
      <c r="F12" s="156" t="s">
        <v>74</v>
      </c>
      <c r="G12" s="155">
        <v>5</v>
      </c>
      <c r="H12" s="155">
        <v>3.34</v>
      </c>
      <c r="I12" s="165" t="s">
        <v>231</v>
      </c>
      <c r="J12" s="155"/>
      <c r="K12" s="156" t="s">
        <v>227</v>
      </c>
      <c r="L12" s="155">
        <v>6</v>
      </c>
      <c r="M12" s="155">
        <v>3.65</v>
      </c>
      <c r="N12" s="165" t="s">
        <v>147</v>
      </c>
      <c r="O12" s="155"/>
      <c r="P12" s="160"/>
      <c r="Q12" s="166"/>
      <c r="R12" s="161">
        <f t="shared" si="0"/>
        <v>0.31000000000000005</v>
      </c>
    </row>
    <row r="13" spans="1:18" s="148" customFormat="1" ht="37.950000000000003" customHeight="1">
      <c r="A13" s="152"/>
      <c r="B13" s="151" t="s">
        <v>109</v>
      </c>
      <c r="C13" s="167"/>
      <c r="D13" s="168"/>
      <c r="E13" s="155"/>
      <c r="F13" s="162"/>
      <c r="G13" s="154"/>
      <c r="H13" s="154"/>
      <c r="I13" s="158"/>
      <c r="J13" s="155"/>
      <c r="K13" s="162"/>
      <c r="L13" s="154"/>
      <c r="M13" s="159"/>
      <c r="N13" s="158"/>
      <c r="O13" s="155"/>
      <c r="P13" s="160"/>
      <c r="Q13" s="155"/>
      <c r="R13" s="161">
        <f t="shared" si="0"/>
        <v>0</v>
      </c>
    </row>
    <row r="14" spans="1:18" ht="38.25" customHeight="1">
      <c r="A14" s="152">
        <f>IF(E14=12,"",COUNTA($E$9:$E14))</f>
        <v>4</v>
      </c>
      <c r="B14" s="169" t="s">
        <v>144</v>
      </c>
      <c r="C14" s="155"/>
      <c r="D14" s="168" t="s">
        <v>145</v>
      </c>
      <c r="E14" s="155" t="s">
        <v>137</v>
      </c>
      <c r="F14" s="170" t="s">
        <v>36</v>
      </c>
      <c r="G14" s="154" t="s">
        <v>37</v>
      </c>
      <c r="H14" s="154" t="s">
        <v>709</v>
      </c>
      <c r="I14" s="158" t="s">
        <v>146</v>
      </c>
      <c r="J14" s="155"/>
      <c r="K14" s="170" t="s">
        <v>36</v>
      </c>
      <c r="L14" s="154" t="s">
        <v>40</v>
      </c>
      <c r="M14" s="159">
        <v>3.46</v>
      </c>
      <c r="N14" s="158" t="s">
        <v>147</v>
      </c>
      <c r="O14" s="171"/>
      <c r="P14" s="160"/>
      <c r="Q14" s="155"/>
      <c r="R14" s="161">
        <f t="shared" si="0"/>
        <v>0.20000000000000018</v>
      </c>
    </row>
    <row r="15" spans="1:18" ht="38.25" customHeight="1">
      <c r="A15" s="152">
        <f>IF(E15=12,"",COUNTA($E$9:$E15))</f>
        <v>5</v>
      </c>
      <c r="B15" s="169" t="s">
        <v>148</v>
      </c>
      <c r="C15" s="155"/>
      <c r="D15" s="168" t="s">
        <v>149</v>
      </c>
      <c r="E15" s="155" t="s">
        <v>137</v>
      </c>
      <c r="F15" s="170" t="s">
        <v>74</v>
      </c>
      <c r="G15" s="154" t="s">
        <v>39</v>
      </c>
      <c r="H15" s="154" t="s">
        <v>75</v>
      </c>
      <c r="I15" s="158" t="s">
        <v>138</v>
      </c>
      <c r="J15" s="155"/>
      <c r="K15" s="170" t="s">
        <v>36</v>
      </c>
      <c r="L15" s="154" t="s">
        <v>44</v>
      </c>
      <c r="M15" s="159">
        <v>3.03</v>
      </c>
      <c r="N15" s="158" t="s">
        <v>150</v>
      </c>
      <c r="O15" s="164"/>
      <c r="P15" s="160"/>
      <c r="Q15" s="155"/>
      <c r="R15" s="161">
        <f t="shared" si="0"/>
        <v>0.30999999999999961</v>
      </c>
    </row>
    <row r="16" spans="1:18" ht="38.25" customHeight="1">
      <c r="A16" s="152">
        <f>IF(E16=12,"",COUNTA($E$9:$E16))</f>
        <v>6</v>
      </c>
      <c r="B16" s="169" t="s">
        <v>152</v>
      </c>
      <c r="C16" s="155"/>
      <c r="D16" s="168" t="s">
        <v>153</v>
      </c>
      <c r="E16" s="155" t="s">
        <v>137</v>
      </c>
      <c r="F16" s="170" t="s">
        <v>36</v>
      </c>
      <c r="G16" s="154" t="s">
        <v>44</v>
      </c>
      <c r="H16" s="154" t="s">
        <v>710</v>
      </c>
      <c r="I16" s="158" t="s">
        <v>154</v>
      </c>
      <c r="J16" s="155"/>
      <c r="K16" s="170" t="s">
        <v>36</v>
      </c>
      <c r="L16" s="154" t="s">
        <v>41</v>
      </c>
      <c r="M16" s="159">
        <v>2.66</v>
      </c>
      <c r="N16" s="158" t="s">
        <v>155</v>
      </c>
      <c r="O16" s="171"/>
      <c r="P16" s="160"/>
      <c r="Q16" s="155"/>
      <c r="R16" s="161">
        <f t="shared" si="0"/>
        <v>0.20000000000000018</v>
      </c>
    </row>
    <row r="17" spans="1:18" ht="38.25" customHeight="1">
      <c r="A17" s="152">
        <f>IF(E17=12,"",COUNTA($E$9:$E17))</f>
        <v>7</v>
      </c>
      <c r="B17" s="169" t="s">
        <v>156</v>
      </c>
      <c r="C17" s="155"/>
      <c r="D17" s="168" t="s">
        <v>157</v>
      </c>
      <c r="E17" s="170" t="s">
        <v>35</v>
      </c>
      <c r="F17" s="170" t="s">
        <v>36</v>
      </c>
      <c r="G17" s="154" t="s">
        <v>42</v>
      </c>
      <c r="H17" s="154" t="s">
        <v>711</v>
      </c>
      <c r="I17" s="158" t="s">
        <v>141</v>
      </c>
      <c r="J17" s="155"/>
      <c r="K17" s="170" t="s">
        <v>36</v>
      </c>
      <c r="L17" s="154" t="s">
        <v>50</v>
      </c>
      <c r="M17" s="159">
        <v>3.06</v>
      </c>
      <c r="N17" s="158" t="s">
        <v>158</v>
      </c>
      <c r="O17" s="171"/>
      <c r="P17" s="160"/>
      <c r="Q17" s="155"/>
      <c r="R17" s="161">
        <f t="shared" si="0"/>
        <v>0.20000000000000018</v>
      </c>
    </row>
    <row r="18" spans="1:18" ht="38.25" customHeight="1">
      <c r="A18" s="152">
        <f>IF(E18=12,"",COUNTA($E$9:$E18))</f>
        <v>8</v>
      </c>
      <c r="B18" s="169" t="s">
        <v>139</v>
      </c>
      <c r="C18" s="155"/>
      <c r="D18" s="168" t="s">
        <v>140</v>
      </c>
      <c r="E18" s="170" t="s">
        <v>35</v>
      </c>
      <c r="F18" s="170" t="s">
        <v>36</v>
      </c>
      <c r="G18" s="154" t="s">
        <v>44</v>
      </c>
      <c r="H18" s="154" t="s">
        <v>710</v>
      </c>
      <c r="I18" s="158" t="s">
        <v>154</v>
      </c>
      <c r="J18" s="155"/>
      <c r="K18" s="170" t="s">
        <v>36</v>
      </c>
      <c r="L18" s="154" t="s">
        <v>41</v>
      </c>
      <c r="M18" s="159">
        <v>2.66</v>
      </c>
      <c r="N18" s="158" t="s">
        <v>155</v>
      </c>
      <c r="O18" s="171"/>
      <c r="P18" s="160"/>
      <c r="Q18" s="155"/>
      <c r="R18" s="161">
        <f t="shared" si="0"/>
        <v>0.20000000000000018</v>
      </c>
    </row>
    <row r="19" spans="1:18" s="148" customFormat="1" ht="38.25" customHeight="1">
      <c r="A19" s="152"/>
      <c r="B19" s="172" t="s">
        <v>88</v>
      </c>
      <c r="C19" s="173"/>
      <c r="D19" s="173"/>
      <c r="E19" s="173"/>
      <c r="F19" s="173"/>
      <c r="G19" s="173"/>
      <c r="H19" s="173"/>
      <c r="I19" s="173"/>
      <c r="J19" s="173"/>
      <c r="K19" s="173"/>
      <c r="L19" s="173"/>
      <c r="M19" s="173"/>
      <c r="N19" s="173"/>
      <c r="O19" s="173"/>
      <c r="P19" s="173"/>
      <c r="Q19" s="173"/>
      <c r="R19" s="161">
        <f t="shared" si="0"/>
        <v>0</v>
      </c>
    </row>
    <row r="20" spans="1:18" s="148" customFormat="1" ht="38.25" customHeight="1">
      <c r="A20" s="152">
        <f>IF(E20=12,"",COUNTA($E$9:$E20))</f>
        <v>9</v>
      </c>
      <c r="B20" s="174" t="s">
        <v>394</v>
      </c>
      <c r="C20" s="175"/>
      <c r="D20" s="176" t="s">
        <v>395</v>
      </c>
      <c r="E20" s="155" t="s">
        <v>137</v>
      </c>
      <c r="F20" s="170" t="s">
        <v>36</v>
      </c>
      <c r="G20" s="170">
        <v>2</v>
      </c>
      <c r="H20" s="170">
        <v>2.06</v>
      </c>
      <c r="I20" s="177" t="s">
        <v>167</v>
      </c>
      <c r="J20" s="170"/>
      <c r="K20" s="170" t="s">
        <v>36</v>
      </c>
      <c r="L20" s="170">
        <f>G20+1</f>
        <v>3</v>
      </c>
      <c r="M20" s="170">
        <f>H20+0.2</f>
        <v>2.2600000000000002</v>
      </c>
      <c r="N20" s="177" t="s">
        <v>150</v>
      </c>
      <c r="O20" s="170"/>
      <c r="P20" s="178"/>
      <c r="Q20" s="170"/>
      <c r="R20" s="161">
        <f t="shared" si="0"/>
        <v>0.20000000000000018</v>
      </c>
    </row>
    <row r="21" spans="1:18" s="183" customFormat="1" ht="38.25" customHeight="1">
      <c r="A21" s="152"/>
      <c r="B21" s="179" t="s">
        <v>106</v>
      </c>
      <c r="C21" s="175"/>
      <c r="D21" s="180"/>
      <c r="E21" s="175"/>
      <c r="F21" s="175"/>
      <c r="G21" s="175"/>
      <c r="H21" s="175"/>
      <c r="I21" s="181"/>
      <c r="J21" s="175"/>
      <c r="K21" s="175"/>
      <c r="L21" s="175"/>
      <c r="M21" s="175"/>
      <c r="N21" s="181"/>
      <c r="O21" s="175"/>
      <c r="P21" s="182"/>
      <c r="Q21" s="175"/>
      <c r="R21" s="161">
        <f t="shared" si="0"/>
        <v>0</v>
      </c>
    </row>
    <row r="22" spans="1:18" s="145" customFormat="1" ht="38.25" customHeight="1">
      <c r="A22" s="152">
        <f>IF(E22=12,"",COUNTA($E$9:$E22))</f>
        <v>10</v>
      </c>
      <c r="B22" s="184" t="s">
        <v>533</v>
      </c>
      <c r="C22" s="167"/>
      <c r="D22" s="168" t="s">
        <v>534</v>
      </c>
      <c r="E22" s="155" t="s">
        <v>137</v>
      </c>
      <c r="F22" s="154" t="s">
        <v>74</v>
      </c>
      <c r="G22" s="155">
        <v>3</v>
      </c>
      <c r="H22" s="164">
        <v>2.72</v>
      </c>
      <c r="I22" s="185" t="s">
        <v>458</v>
      </c>
      <c r="J22" s="164"/>
      <c r="K22" s="154" t="s">
        <v>74</v>
      </c>
      <c r="L22" s="155">
        <v>4</v>
      </c>
      <c r="M22" s="164" t="s">
        <v>51</v>
      </c>
      <c r="N22" s="185" t="s">
        <v>155</v>
      </c>
      <c r="O22" s="164"/>
      <c r="P22" s="160"/>
      <c r="Q22" s="155"/>
      <c r="R22" s="161">
        <f t="shared" si="0"/>
        <v>0.30999999999999961</v>
      </c>
    </row>
    <row r="23" spans="1:18" s="145" customFormat="1" ht="38.25" customHeight="1">
      <c r="A23" s="152">
        <f>IF(E23=12,"",COUNTA($E$9:$E23))</f>
        <v>11</v>
      </c>
      <c r="B23" s="184" t="s">
        <v>535</v>
      </c>
      <c r="C23" s="167"/>
      <c r="D23" s="168" t="s">
        <v>536</v>
      </c>
      <c r="E23" s="155" t="s">
        <v>137</v>
      </c>
      <c r="F23" s="154" t="s">
        <v>36</v>
      </c>
      <c r="G23" s="155">
        <v>4</v>
      </c>
      <c r="H23" s="164" t="s">
        <v>710</v>
      </c>
      <c r="I23" s="185" t="s">
        <v>181</v>
      </c>
      <c r="J23" s="164"/>
      <c r="K23" s="154" t="s">
        <v>36</v>
      </c>
      <c r="L23" s="155">
        <v>5</v>
      </c>
      <c r="M23" s="186" t="s">
        <v>712</v>
      </c>
      <c r="N23" s="185" t="s">
        <v>207</v>
      </c>
      <c r="O23" s="176"/>
      <c r="P23" s="160"/>
      <c r="Q23" s="155"/>
      <c r="R23" s="161">
        <f t="shared" si="0"/>
        <v>0.20000000000000018</v>
      </c>
    </row>
    <row r="24" spans="1:18" s="145" customFormat="1" ht="38.25" customHeight="1">
      <c r="A24" s="152">
        <f>IF(E24=12,"",COUNTA($E$9:$E24))</f>
        <v>12</v>
      </c>
      <c r="B24" s="184" t="s">
        <v>537</v>
      </c>
      <c r="C24" s="164" t="s">
        <v>538</v>
      </c>
      <c r="D24" s="168"/>
      <c r="E24" s="170" t="s">
        <v>35</v>
      </c>
      <c r="F24" s="154" t="s">
        <v>244</v>
      </c>
      <c r="G24" s="155">
        <v>8</v>
      </c>
      <c r="H24" s="164">
        <v>3.26</v>
      </c>
      <c r="I24" s="185" t="s">
        <v>154</v>
      </c>
      <c r="J24" s="164"/>
      <c r="K24" s="154" t="s">
        <v>244</v>
      </c>
      <c r="L24" s="155">
        <v>9</v>
      </c>
      <c r="M24" s="155">
        <v>3.46</v>
      </c>
      <c r="N24" s="185" t="s">
        <v>155</v>
      </c>
      <c r="O24" s="176"/>
      <c r="P24" s="160"/>
      <c r="Q24" s="155"/>
      <c r="R24" s="161">
        <f t="shared" si="0"/>
        <v>0.20000000000000018</v>
      </c>
    </row>
    <row r="25" spans="1:18" ht="38.25" customHeight="1">
      <c r="A25" s="152"/>
      <c r="B25" s="151" t="s">
        <v>83</v>
      </c>
      <c r="C25" s="147"/>
      <c r="D25" s="147"/>
      <c r="E25" s="147"/>
      <c r="F25" s="147"/>
      <c r="G25" s="147"/>
      <c r="H25" s="147"/>
      <c r="I25" s="147"/>
      <c r="J25" s="147"/>
      <c r="K25" s="147"/>
      <c r="L25" s="147"/>
      <c r="M25" s="147"/>
      <c r="N25" s="147"/>
      <c r="O25" s="147"/>
      <c r="P25" s="147"/>
      <c r="Q25" s="147"/>
      <c r="R25" s="161">
        <f t="shared" si="0"/>
        <v>0</v>
      </c>
    </row>
    <row r="26" spans="1:18" s="190" customFormat="1" ht="38.25" customHeight="1">
      <c r="A26" s="152">
        <f>IF(E26=12,"",COUNTA($E$9:$E26))</f>
        <v>13</v>
      </c>
      <c r="B26" s="153" t="s">
        <v>340</v>
      </c>
      <c r="C26" s="187" t="s">
        <v>341</v>
      </c>
      <c r="D26" s="188">
        <v>34625</v>
      </c>
      <c r="E26" s="155" t="s">
        <v>137</v>
      </c>
      <c r="F26" s="189" t="s">
        <v>36</v>
      </c>
      <c r="G26" s="159">
        <v>4</v>
      </c>
      <c r="H26" s="159">
        <v>2.46</v>
      </c>
      <c r="I26" s="188" t="s">
        <v>181</v>
      </c>
      <c r="J26" s="159"/>
      <c r="K26" s="189" t="s">
        <v>36</v>
      </c>
      <c r="L26" s="159">
        <v>5</v>
      </c>
      <c r="M26" s="159">
        <v>2.66</v>
      </c>
      <c r="N26" s="188" t="s">
        <v>207</v>
      </c>
      <c r="O26" s="159"/>
      <c r="P26" s="159"/>
      <c r="Q26" s="159"/>
      <c r="R26" s="161">
        <f t="shared" si="0"/>
        <v>0.20000000000000018</v>
      </c>
    </row>
    <row r="27" spans="1:18" s="190" customFormat="1" ht="38.25" customHeight="1">
      <c r="A27" s="152">
        <f>IF(E27=12,"",COUNTA($E$9:$E27))</f>
        <v>14</v>
      </c>
      <c r="B27" s="191" t="s">
        <v>342</v>
      </c>
      <c r="C27" s="159"/>
      <c r="D27" s="156" t="s">
        <v>343</v>
      </c>
      <c r="E27" s="155" t="s">
        <v>137</v>
      </c>
      <c r="F27" s="192" t="s">
        <v>36</v>
      </c>
      <c r="G27" s="159">
        <v>4</v>
      </c>
      <c r="H27" s="159">
        <v>2.46</v>
      </c>
      <c r="I27" s="188" t="s">
        <v>154</v>
      </c>
      <c r="J27" s="159"/>
      <c r="K27" s="189" t="s">
        <v>36</v>
      </c>
      <c r="L27" s="159">
        <v>5</v>
      </c>
      <c r="M27" s="159">
        <v>2.66</v>
      </c>
      <c r="N27" s="188" t="s">
        <v>155</v>
      </c>
      <c r="O27" s="159"/>
      <c r="P27" s="159"/>
      <c r="Q27" s="159"/>
      <c r="R27" s="161">
        <f t="shared" si="0"/>
        <v>0.20000000000000018</v>
      </c>
    </row>
    <row r="28" spans="1:18" s="190" customFormat="1" ht="38.25" customHeight="1">
      <c r="A28" s="152">
        <f>IF(E28=12,"",COUNTA($E$9:$E28))</f>
        <v>15</v>
      </c>
      <c r="B28" s="153" t="s">
        <v>344</v>
      </c>
      <c r="C28" s="159"/>
      <c r="D28" s="156" t="s">
        <v>345</v>
      </c>
      <c r="E28" s="155" t="s">
        <v>137</v>
      </c>
      <c r="F28" s="192" t="s">
        <v>36</v>
      </c>
      <c r="G28" s="159">
        <v>4</v>
      </c>
      <c r="H28" s="159">
        <v>2.46</v>
      </c>
      <c r="I28" s="188" t="s">
        <v>154</v>
      </c>
      <c r="J28" s="159"/>
      <c r="K28" s="189" t="s">
        <v>36</v>
      </c>
      <c r="L28" s="159">
        <v>5</v>
      </c>
      <c r="M28" s="159">
        <v>2.66</v>
      </c>
      <c r="N28" s="188" t="s">
        <v>155</v>
      </c>
      <c r="O28" s="159"/>
      <c r="P28" s="159"/>
      <c r="Q28" s="159"/>
      <c r="R28" s="161">
        <f t="shared" si="0"/>
        <v>0.20000000000000018</v>
      </c>
    </row>
    <row r="29" spans="1:18" s="190" customFormat="1" ht="38.25" customHeight="1">
      <c r="A29" s="152"/>
      <c r="B29" s="172" t="s">
        <v>114</v>
      </c>
      <c r="C29" s="193"/>
      <c r="D29" s="194"/>
      <c r="E29" s="175"/>
      <c r="F29" s="195"/>
      <c r="G29" s="196"/>
      <c r="H29" s="196"/>
      <c r="I29" s="193"/>
      <c r="J29" s="196"/>
      <c r="K29" s="195"/>
      <c r="L29" s="196"/>
      <c r="M29" s="196"/>
      <c r="N29" s="194"/>
      <c r="O29" s="196"/>
      <c r="P29" s="196"/>
      <c r="Q29" s="196"/>
      <c r="R29" s="161">
        <f t="shared" si="0"/>
        <v>0</v>
      </c>
    </row>
    <row r="30" spans="1:18" s="190" customFormat="1" ht="38.25" customHeight="1">
      <c r="A30" s="152">
        <f>IF(E30=12,"",COUNTA($E$9:$E30))</f>
        <v>16</v>
      </c>
      <c r="B30" s="153" t="s">
        <v>564</v>
      </c>
      <c r="C30" s="159"/>
      <c r="D30" s="159" t="s">
        <v>565</v>
      </c>
      <c r="E30" s="159" t="s">
        <v>188</v>
      </c>
      <c r="F30" s="159" t="s">
        <v>74</v>
      </c>
      <c r="G30" s="159">
        <v>5</v>
      </c>
      <c r="H30" s="159">
        <v>3.34</v>
      </c>
      <c r="I30" s="159" t="s">
        <v>231</v>
      </c>
      <c r="J30" s="159"/>
      <c r="K30" s="159" t="s">
        <v>74</v>
      </c>
      <c r="L30" s="159">
        <v>6</v>
      </c>
      <c r="M30" s="159">
        <v>3.65</v>
      </c>
      <c r="N30" s="159" t="s">
        <v>147</v>
      </c>
      <c r="O30" s="159"/>
      <c r="P30" s="159"/>
      <c r="Q30" s="159"/>
      <c r="R30" s="161">
        <f t="shared" si="0"/>
        <v>0.31000000000000005</v>
      </c>
    </row>
    <row r="31" spans="1:18" s="190" customFormat="1" ht="38.25" customHeight="1">
      <c r="A31" s="152">
        <f>IF(E31=12,"",COUNTA($E$9:$E31))</f>
        <v>17</v>
      </c>
      <c r="B31" s="153" t="s">
        <v>568</v>
      </c>
      <c r="C31" s="159"/>
      <c r="D31" s="159" t="s">
        <v>569</v>
      </c>
      <c r="E31" s="159" t="s">
        <v>35</v>
      </c>
      <c r="F31" s="159" t="s">
        <v>36</v>
      </c>
      <c r="G31" s="159">
        <v>6</v>
      </c>
      <c r="H31" s="159">
        <v>2.86</v>
      </c>
      <c r="I31" s="159" t="s">
        <v>276</v>
      </c>
      <c r="J31" s="159"/>
      <c r="K31" s="159" t="s">
        <v>36</v>
      </c>
      <c r="L31" s="159">
        <v>7</v>
      </c>
      <c r="M31" s="159">
        <v>3.06</v>
      </c>
      <c r="N31" s="159" t="s">
        <v>163</v>
      </c>
      <c r="O31" s="159"/>
      <c r="P31" s="159"/>
      <c r="Q31" s="159"/>
      <c r="R31" s="161">
        <f t="shared" si="0"/>
        <v>0.20000000000000018</v>
      </c>
    </row>
    <row r="32" spans="1:18" s="190" customFormat="1" ht="38.25" customHeight="1">
      <c r="A32" s="152">
        <f>IF(E32=12,"",COUNTA($E$9:$E32))</f>
        <v>18</v>
      </c>
      <c r="B32" s="153" t="s">
        <v>570</v>
      </c>
      <c r="C32" s="159"/>
      <c r="D32" s="159" t="s">
        <v>571</v>
      </c>
      <c r="E32" s="159" t="s">
        <v>35</v>
      </c>
      <c r="F32" s="159" t="s">
        <v>36</v>
      </c>
      <c r="G32" s="159">
        <v>4</v>
      </c>
      <c r="H32" s="159">
        <v>2.46</v>
      </c>
      <c r="I32" s="159" t="s">
        <v>154</v>
      </c>
      <c r="J32" s="159"/>
      <c r="K32" s="159" t="s">
        <v>36</v>
      </c>
      <c r="L32" s="159">
        <v>5</v>
      </c>
      <c r="M32" s="159">
        <v>2.66</v>
      </c>
      <c r="N32" s="159" t="s">
        <v>155</v>
      </c>
      <c r="O32" s="159"/>
      <c r="P32" s="159"/>
      <c r="Q32" s="159"/>
      <c r="R32" s="161">
        <f t="shared" si="0"/>
        <v>0.20000000000000018</v>
      </c>
    </row>
    <row r="33" spans="1:18" s="190" customFormat="1" ht="38.25" customHeight="1">
      <c r="A33" s="152">
        <f>IF(E33=12,"",COUNTA($E$9:$E33))</f>
        <v>19</v>
      </c>
      <c r="B33" s="153" t="s">
        <v>572</v>
      </c>
      <c r="C33" s="159"/>
      <c r="D33" s="159" t="s">
        <v>573</v>
      </c>
      <c r="E33" s="159" t="s">
        <v>35</v>
      </c>
      <c r="F33" s="159" t="s">
        <v>36</v>
      </c>
      <c r="G33" s="159">
        <v>4</v>
      </c>
      <c r="H33" s="159">
        <v>2.46</v>
      </c>
      <c r="I33" s="159" t="s">
        <v>154</v>
      </c>
      <c r="J33" s="159"/>
      <c r="K33" s="159" t="s">
        <v>36</v>
      </c>
      <c r="L33" s="159">
        <v>5</v>
      </c>
      <c r="M33" s="159">
        <v>2.66</v>
      </c>
      <c r="N33" s="159" t="s">
        <v>155</v>
      </c>
      <c r="O33" s="159"/>
      <c r="P33" s="159"/>
      <c r="Q33" s="159"/>
      <c r="R33" s="161">
        <f t="shared" si="0"/>
        <v>0.20000000000000018</v>
      </c>
    </row>
    <row r="34" spans="1:18" s="190" customFormat="1" ht="38.25" customHeight="1">
      <c r="A34" s="152">
        <f>IF(E34=12,"",COUNTA($E$9:$E34))</f>
        <v>20</v>
      </c>
      <c r="B34" s="153" t="s">
        <v>574</v>
      </c>
      <c r="C34" s="159"/>
      <c r="D34" s="159" t="s">
        <v>575</v>
      </c>
      <c r="E34" s="159" t="s">
        <v>35</v>
      </c>
      <c r="F34" s="159" t="s">
        <v>74</v>
      </c>
      <c r="G34" s="159">
        <v>2</v>
      </c>
      <c r="H34" s="159">
        <v>2.06</v>
      </c>
      <c r="I34" s="159" t="s">
        <v>576</v>
      </c>
      <c r="J34" s="159"/>
      <c r="K34" s="159" t="s">
        <v>36</v>
      </c>
      <c r="L34" s="159">
        <v>3</v>
      </c>
      <c r="M34" s="159">
        <v>2.2599999999999998</v>
      </c>
      <c r="N34" s="159" t="s">
        <v>309</v>
      </c>
      <c r="O34" s="159"/>
      <c r="P34" s="159"/>
      <c r="Q34" s="159"/>
      <c r="R34" s="161">
        <f t="shared" si="0"/>
        <v>0.19999999999999973</v>
      </c>
    </row>
    <row r="35" spans="1:18" s="190" customFormat="1" ht="38.25" customHeight="1">
      <c r="A35" s="152">
        <f>IF(E35=12,"",COUNTA($E$9:$E35))</f>
        <v>21</v>
      </c>
      <c r="B35" s="153" t="s">
        <v>577</v>
      </c>
      <c r="C35" s="159"/>
      <c r="D35" s="159" t="s">
        <v>578</v>
      </c>
      <c r="E35" s="159" t="s">
        <v>35</v>
      </c>
      <c r="F35" s="159" t="s">
        <v>36</v>
      </c>
      <c r="G35" s="159">
        <v>2</v>
      </c>
      <c r="H35" s="159">
        <v>2.06</v>
      </c>
      <c r="I35" s="159" t="s">
        <v>167</v>
      </c>
      <c r="J35" s="159"/>
      <c r="K35" s="159" t="s">
        <v>36</v>
      </c>
      <c r="L35" s="159">
        <v>3</v>
      </c>
      <c r="M35" s="159">
        <v>2.2599999999999998</v>
      </c>
      <c r="N35" s="159" t="s">
        <v>150</v>
      </c>
      <c r="O35" s="159"/>
      <c r="P35" s="159"/>
      <c r="Q35" s="159"/>
      <c r="R35" s="161">
        <f t="shared" si="0"/>
        <v>0.19999999999999973</v>
      </c>
    </row>
    <row r="36" spans="1:18" s="190" customFormat="1" ht="38.25" customHeight="1">
      <c r="A36" s="152">
        <f>IF(E36=12,"",COUNTA($E$9:$E36))</f>
        <v>22</v>
      </c>
      <c r="B36" s="153" t="s">
        <v>579</v>
      </c>
      <c r="C36" s="159"/>
      <c r="D36" s="159" t="s">
        <v>580</v>
      </c>
      <c r="E36" s="159" t="s">
        <v>35</v>
      </c>
      <c r="F36" s="159" t="s">
        <v>36</v>
      </c>
      <c r="G36" s="159">
        <v>7</v>
      </c>
      <c r="H36" s="159">
        <v>3.06</v>
      </c>
      <c r="I36" s="159" t="s">
        <v>146</v>
      </c>
      <c r="J36" s="159"/>
      <c r="K36" s="159" t="s">
        <v>36</v>
      </c>
      <c r="L36" s="159">
        <v>8</v>
      </c>
      <c r="M36" s="159">
        <v>3.26</v>
      </c>
      <c r="N36" s="159" t="s">
        <v>147</v>
      </c>
      <c r="O36" s="159"/>
      <c r="P36" s="159"/>
      <c r="Q36" s="159"/>
      <c r="R36" s="161">
        <f t="shared" si="0"/>
        <v>0.19999999999999973</v>
      </c>
    </row>
    <row r="37" spans="1:18" s="183" customFormat="1" ht="38.25" customHeight="1">
      <c r="A37" s="152"/>
      <c r="B37" s="172" t="s">
        <v>122</v>
      </c>
      <c r="C37" s="175"/>
      <c r="D37" s="197"/>
      <c r="E37" s="175"/>
      <c r="F37" s="175"/>
      <c r="G37" s="175"/>
      <c r="H37" s="175"/>
      <c r="I37" s="181"/>
      <c r="J37" s="175"/>
      <c r="K37" s="175"/>
      <c r="L37" s="175"/>
      <c r="M37" s="175"/>
      <c r="N37" s="181"/>
      <c r="O37" s="175"/>
      <c r="P37" s="182"/>
      <c r="Q37" s="175"/>
      <c r="R37" s="161">
        <f t="shared" si="0"/>
        <v>0</v>
      </c>
    </row>
    <row r="38" spans="1:18" ht="38.25" customHeight="1">
      <c r="A38" s="152">
        <f>IF(E38=12,"",COUNTA($E$9:$E38))</f>
        <v>23</v>
      </c>
      <c r="B38" s="163" t="s">
        <v>497</v>
      </c>
      <c r="C38" s="198"/>
      <c r="D38" s="186" t="s">
        <v>498</v>
      </c>
      <c r="E38" s="155" t="s">
        <v>137</v>
      </c>
      <c r="F38" s="198" t="s">
        <v>74</v>
      </c>
      <c r="G38" s="155">
        <v>6</v>
      </c>
      <c r="H38" s="199">
        <v>3.65</v>
      </c>
      <c r="I38" s="198" t="s">
        <v>231</v>
      </c>
      <c r="J38" s="155"/>
      <c r="K38" s="198" t="s">
        <v>74</v>
      </c>
      <c r="L38" s="155">
        <v>7</v>
      </c>
      <c r="M38" s="199">
        <f>H38+0.31</f>
        <v>3.96</v>
      </c>
      <c r="N38" s="198" t="s">
        <v>147</v>
      </c>
      <c r="O38" s="155"/>
      <c r="P38" s="160"/>
      <c r="Q38" s="200"/>
      <c r="R38" s="161">
        <f t="shared" si="0"/>
        <v>0.31000000000000005</v>
      </c>
    </row>
    <row r="39" spans="1:18" ht="38.25" customHeight="1">
      <c r="A39" s="152">
        <f>IF(E39=12,"",COUNTA($E$9:$E39))</f>
        <v>24</v>
      </c>
      <c r="B39" s="163" t="s">
        <v>499</v>
      </c>
      <c r="C39" s="198"/>
      <c r="D39" s="186" t="s">
        <v>500</v>
      </c>
      <c r="E39" s="155" t="s">
        <v>137</v>
      </c>
      <c r="F39" s="198" t="s">
        <v>36</v>
      </c>
      <c r="G39" s="155">
        <v>5</v>
      </c>
      <c r="H39" s="199">
        <v>2.66</v>
      </c>
      <c r="I39" s="198" t="s">
        <v>495</v>
      </c>
      <c r="J39" s="155"/>
      <c r="K39" s="198" t="s">
        <v>36</v>
      </c>
      <c r="L39" s="155">
        <v>6</v>
      </c>
      <c r="M39" s="199">
        <f>H39+0.2</f>
        <v>2.8600000000000003</v>
      </c>
      <c r="N39" s="198" t="s">
        <v>496</v>
      </c>
      <c r="O39" s="155"/>
      <c r="P39" s="160"/>
      <c r="Q39" s="200"/>
      <c r="R39" s="161">
        <f t="shared" si="0"/>
        <v>0.20000000000000018</v>
      </c>
    </row>
    <row r="40" spans="1:18" ht="38.25" customHeight="1">
      <c r="A40" s="152">
        <f>IF(E40=12,"",COUNTA($E$9:$E40))</f>
        <v>25</v>
      </c>
      <c r="B40" s="163" t="s">
        <v>501</v>
      </c>
      <c r="C40" s="198"/>
      <c r="D40" s="186" t="s">
        <v>502</v>
      </c>
      <c r="E40" s="155" t="s">
        <v>137</v>
      </c>
      <c r="F40" s="198" t="s">
        <v>36</v>
      </c>
      <c r="G40" s="155">
        <v>2</v>
      </c>
      <c r="H40" s="199">
        <v>2.06</v>
      </c>
      <c r="I40" s="198" t="s">
        <v>167</v>
      </c>
      <c r="J40" s="155"/>
      <c r="K40" s="198" t="s">
        <v>36</v>
      </c>
      <c r="L40" s="155">
        <v>3</v>
      </c>
      <c r="M40" s="199">
        <f>H40+0.2</f>
        <v>2.2600000000000002</v>
      </c>
      <c r="N40" s="198" t="s">
        <v>150</v>
      </c>
      <c r="O40" s="155"/>
      <c r="P40" s="160"/>
      <c r="Q40" s="200"/>
      <c r="R40" s="161">
        <f t="shared" si="0"/>
        <v>0.20000000000000018</v>
      </c>
    </row>
    <row r="41" spans="1:18" s="207" customFormat="1" ht="38.25" customHeight="1">
      <c r="A41" s="152"/>
      <c r="B41" s="201" t="s">
        <v>82</v>
      </c>
      <c r="C41" s="202"/>
      <c r="D41" s="203"/>
      <c r="E41" s="202"/>
      <c r="F41" s="202"/>
      <c r="G41" s="202"/>
      <c r="H41" s="202"/>
      <c r="I41" s="202"/>
      <c r="J41" s="202"/>
      <c r="K41" s="204"/>
      <c r="L41" s="204"/>
      <c r="M41" s="205"/>
      <c r="N41" s="202"/>
      <c r="O41" s="204"/>
      <c r="P41" s="206"/>
      <c r="Q41" s="206"/>
      <c r="R41" s="161">
        <f t="shared" si="0"/>
        <v>0</v>
      </c>
    </row>
    <row r="42" spans="1:18" s="210" customFormat="1" ht="38.25" customHeight="1">
      <c r="A42" s="152">
        <f>IF(E42=12,"",COUNTA($E$9:$E42))</f>
        <v>26</v>
      </c>
      <c r="B42" s="153" t="s">
        <v>603</v>
      </c>
      <c r="C42" s="154"/>
      <c r="D42" s="154" t="s">
        <v>604</v>
      </c>
      <c r="E42" s="170" t="s">
        <v>35</v>
      </c>
      <c r="F42" s="154" t="s">
        <v>244</v>
      </c>
      <c r="G42" s="159">
        <v>6</v>
      </c>
      <c r="H42" s="159">
        <v>2.86</v>
      </c>
      <c r="I42" s="154" t="s">
        <v>141</v>
      </c>
      <c r="J42" s="154"/>
      <c r="K42" s="154" t="s">
        <v>244</v>
      </c>
      <c r="L42" s="159">
        <v>7</v>
      </c>
      <c r="M42" s="159">
        <v>3.06</v>
      </c>
      <c r="N42" s="154" t="s">
        <v>158</v>
      </c>
      <c r="O42" s="208"/>
      <c r="P42" s="209"/>
      <c r="Q42" s="209"/>
      <c r="R42" s="161">
        <f t="shared" ref="R42:R73" si="1">M42-H42</f>
        <v>0.20000000000000018</v>
      </c>
    </row>
    <row r="43" spans="1:18" s="190" customFormat="1" ht="38.25" customHeight="1">
      <c r="A43" s="152"/>
      <c r="B43" s="211" t="s">
        <v>113</v>
      </c>
      <c r="C43" s="212"/>
      <c r="D43" s="212"/>
      <c r="E43" s="196"/>
      <c r="F43" s="213"/>
      <c r="G43" s="213"/>
      <c r="H43" s="213"/>
      <c r="I43" s="214"/>
      <c r="J43" s="213"/>
      <c r="K43" s="213"/>
      <c r="L43" s="196"/>
      <c r="M43" s="196"/>
      <c r="N43" s="214"/>
      <c r="O43" s="213"/>
      <c r="P43" s="206"/>
      <c r="Q43" s="196"/>
      <c r="R43" s="161">
        <f t="shared" si="1"/>
        <v>0</v>
      </c>
    </row>
    <row r="44" spans="1:18" s="216" customFormat="1" ht="38.25" customHeight="1">
      <c r="A44" s="152">
        <f>IF(E44=12,"",COUNTA($E$9:$E44))</f>
        <v>27</v>
      </c>
      <c r="B44" s="153" t="s">
        <v>415</v>
      </c>
      <c r="C44" s="159"/>
      <c r="D44" s="188" t="s">
        <v>416</v>
      </c>
      <c r="E44" s="155" t="s">
        <v>137</v>
      </c>
      <c r="F44" s="159" t="s">
        <v>227</v>
      </c>
      <c r="G44" s="159">
        <v>4</v>
      </c>
      <c r="H44" s="159">
        <v>3.03</v>
      </c>
      <c r="I44" s="188" t="s">
        <v>162</v>
      </c>
      <c r="J44" s="159"/>
      <c r="K44" s="159" t="str">
        <f t="shared" ref="K44:K49" si="2">F44</f>
        <v>V07.02.26</v>
      </c>
      <c r="L44" s="159">
        <f t="shared" ref="L44:L49" si="3">G44+1</f>
        <v>5</v>
      </c>
      <c r="M44" s="159">
        <f>H44+0.31</f>
        <v>3.34</v>
      </c>
      <c r="N44" s="188" t="s">
        <v>163</v>
      </c>
      <c r="O44" s="159"/>
      <c r="P44" s="215"/>
      <c r="Q44" s="159"/>
      <c r="R44" s="161">
        <f t="shared" si="1"/>
        <v>0.31000000000000005</v>
      </c>
    </row>
    <row r="45" spans="1:18" s="216" customFormat="1" ht="38.25" customHeight="1">
      <c r="A45" s="152">
        <f>IF(E45=12,"",COUNTA($E$9:$E45))</f>
        <v>28</v>
      </c>
      <c r="B45" s="153" t="s">
        <v>417</v>
      </c>
      <c r="C45" s="159"/>
      <c r="D45" s="187">
        <v>30317</v>
      </c>
      <c r="E45" s="155" t="s">
        <v>137</v>
      </c>
      <c r="F45" s="159" t="s">
        <v>227</v>
      </c>
      <c r="G45" s="159">
        <v>6</v>
      </c>
      <c r="H45" s="159">
        <v>3.65</v>
      </c>
      <c r="I45" s="188" t="s">
        <v>231</v>
      </c>
      <c r="J45" s="159"/>
      <c r="K45" s="159" t="str">
        <f t="shared" si="2"/>
        <v>V07.02.26</v>
      </c>
      <c r="L45" s="159">
        <f t="shared" si="3"/>
        <v>7</v>
      </c>
      <c r="M45" s="159">
        <f>H45+0.31</f>
        <v>3.96</v>
      </c>
      <c r="N45" s="188" t="s">
        <v>147</v>
      </c>
      <c r="O45" s="159"/>
      <c r="P45" s="215"/>
      <c r="Q45" s="159"/>
      <c r="R45" s="161">
        <f t="shared" si="1"/>
        <v>0.31000000000000005</v>
      </c>
    </row>
    <row r="46" spans="1:18" s="216" customFormat="1" ht="38.25" customHeight="1">
      <c r="A46" s="152">
        <f>IF(E46=12,"",COUNTA($E$9:$E46))</f>
        <v>29</v>
      </c>
      <c r="B46" s="153" t="s">
        <v>418</v>
      </c>
      <c r="C46" s="159"/>
      <c r="D46" s="187" t="s">
        <v>419</v>
      </c>
      <c r="E46" s="155" t="s">
        <v>188</v>
      </c>
      <c r="F46" s="159" t="s">
        <v>227</v>
      </c>
      <c r="G46" s="159">
        <v>4</v>
      </c>
      <c r="H46" s="159">
        <v>3.03</v>
      </c>
      <c r="I46" s="188" t="s">
        <v>412</v>
      </c>
      <c r="J46" s="159"/>
      <c r="K46" s="159" t="str">
        <f t="shared" si="2"/>
        <v>V07.02.26</v>
      </c>
      <c r="L46" s="159">
        <f t="shared" si="3"/>
        <v>5</v>
      </c>
      <c r="M46" s="159">
        <f>H46+0.31</f>
        <v>3.34</v>
      </c>
      <c r="N46" s="188" t="s">
        <v>420</v>
      </c>
      <c r="O46" s="159"/>
      <c r="P46" s="215"/>
      <c r="Q46" s="159"/>
      <c r="R46" s="161">
        <f t="shared" si="1"/>
        <v>0.31000000000000005</v>
      </c>
    </row>
    <row r="47" spans="1:18" s="216" customFormat="1" ht="38.25" customHeight="1">
      <c r="A47" s="152">
        <f>IF(E47=12,"",COUNTA($E$9:$E47))</f>
        <v>30</v>
      </c>
      <c r="B47" s="153" t="s">
        <v>421</v>
      </c>
      <c r="C47" s="159"/>
      <c r="D47" s="188" t="s">
        <v>422</v>
      </c>
      <c r="E47" s="155" t="s">
        <v>137</v>
      </c>
      <c r="F47" s="159" t="s">
        <v>227</v>
      </c>
      <c r="G47" s="159">
        <v>4</v>
      </c>
      <c r="H47" s="159">
        <v>3.03</v>
      </c>
      <c r="I47" s="188" t="s">
        <v>222</v>
      </c>
      <c r="J47" s="159"/>
      <c r="K47" s="159" t="str">
        <f t="shared" si="2"/>
        <v>V07.02.26</v>
      </c>
      <c r="L47" s="159">
        <f t="shared" si="3"/>
        <v>5</v>
      </c>
      <c r="M47" s="159">
        <f>H47+0.31</f>
        <v>3.34</v>
      </c>
      <c r="N47" s="188" t="s">
        <v>223</v>
      </c>
      <c r="O47" s="159"/>
      <c r="P47" s="215"/>
      <c r="Q47" s="159"/>
      <c r="R47" s="161">
        <f t="shared" si="1"/>
        <v>0.31000000000000005</v>
      </c>
    </row>
    <row r="48" spans="1:18" s="223" customFormat="1" ht="38.25" customHeight="1">
      <c r="A48" s="152">
        <f>IF(E48=12,"",COUNTA($E$9:$E48))</f>
        <v>31</v>
      </c>
      <c r="B48" s="217" t="s">
        <v>423</v>
      </c>
      <c r="C48" s="218"/>
      <c r="D48" s="219" t="s">
        <v>424</v>
      </c>
      <c r="E48" s="220" t="s">
        <v>188</v>
      </c>
      <c r="F48" s="218" t="s">
        <v>227</v>
      </c>
      <c r="G48" s="218">
        <v>6</v>
      </c>
      <c r="H48" s="218">
        <v>3.65</v>
      </c>
      <c r="I48" s="219" t="s">
        <v>236</v>
      </c>
      <c r="J48" s="218"/>
      <c r="K48" s="218" t="str">
        <f t="shared" si="2"/>
        <v>V07.02.26</v>
      </c>
      <c r="L48" s="218">
        <f t="shared" si="3"/>
        <v>7</v>
      </c>
      <c r="M48" s="218">
        <f>H48+0.31</f>
        <v>3.96</v>
      </c>
      <c r="N48" s="219" t="s">
        <v>207</v>
      </c>
      <c r="O48" s="218"/>
      <c r="P48" s="221"/>
      <c r="Q48" s="218"/>
      <c r="R48" s="222">
        <f t="shared" si="1"/>
        <v>0.31000000000000005</v>
      </c>
    </row>
    <row r="49" spans="1:18" s="223" customFormat="1" ht="38.25" customHeight="1">
      <c r="A49" s="152">
        <f>IF(E49=12,"",COUNTA($E$9:$E49))</f>
        <v>32</v>
      </c>
      <c r="B49" s="217" t="s">
        <v>425</v>
      </c>
      <c r="C49" s="218"/>
      <c r="D49" s="219" t="s">
        <v>426</v>
      </c>
      <c r="E49" s="220" t="s">
        <v>137</v>
      </c>
      <c r="F49" s="218" t="s">
        <v>427</v>
      </c>
      <c r="G49" s="218">
        <v>6</v>
      </c>
      <c r="H49" s="218">
        <v>3.99</v>
      </c>
      <c r="I49" s="219" t="s">
        <v>236</v>
      </c>
      <c r="J49" s="218"/>
      <c r="K49" s="218" t="str">
        <f t="shared" si="2"/>
        <v>V07.02.25</v>
      </c>
      <c r="L49" s="218">
        <f t="shared" si="3"/>
        <v>7</v>
      </c>
      <c r="M49" s="218">
        <f>H49+0.33</f>
        <v>4.32</v>
      </c>
      <c r="N49" s="219" t="s">
        <v>207</v>
      </c>
      <c r="O49" s="218"/>
      <c r="P49" s="221"/>
      <c r="Q49" s="218"/>
      <c r="R49" s="222">
        <f t="shared" si="1"/>
        <v>0.33000000000000007</v>
      </c>
    </row>
    <row r="50" spans="1:18" s="207" customFormat="1" ht="38.25" customHeight="1">
      <c r="A50" s="152"/>
      <c r="B50" s="224" t="s">
        <v>120</v>
      </c>
      <c r="C50" s="213"/>
      <c r="D50" s="213"/>
      <c r="E50" s="196"/>
      <c r="F50" s="213"/>
      <c r="G50" s="213"/>
      <c r="H50" s="213"/>
      <c r="I50" s="213"/>
      <c r="J50" s="213"/>
      <c r="K50" s="213"/>
      <c r="L50" s="213"/>
      <c r="M50" s="213"/>
      <c r="N50" s="213"/>
      <c r="O50" s="225"/>
      <c r="P50" s="206"/>
      <c r="Q50" s="196"/>
      <c r="R50" s="161">
        <f t="shared" si="1"/>
        <v>0</v>
      </c>
    </row>
    <row r="51" spans="1:18" s="230" customFormat="1" ht="38.25" customHeight="1">
      <c r="A51" s="152">
        <f>IF(E51=12,"",COUNTA($E$9:$E51))</f>
        <v>33</v>
      </c>
      <c r="B51" s="191" t="s">
        <v>182</v>
      </c>
      <c r="C51" s="226"/>
      <c r="D51" s="226" t="s">
        <v>183</v>
      </c>
      <c r="E51" s="170" t="s">
        <v>35</v>
      </c>
      <c r="F51" s="226" t="s">
        <v>36</v>
      </c>
      <c r="G51" s="156">
        <v>9</v>
      </c>
      <c r="H51" s="156">
        <v>3.46</v>
      </c>
      <c r="I51" s="168" t="s">
        <v>154</v>
      </c>
      <c r="J51" s="159"/>
      <c r="K51" s="226" t="s">
        <v>74</v>
      </c>
      <c r="L51" s="156">
        <v>10</v>
      </c>
      <c r="M51" s="159">
        <f>H51+0.2</f>
        <v>3.66</v>
      </c>
      <c r="N51" s="168" t="s">
        <v>155</v>
      </c>
      <c r="O51" s="227"/>
      <c r="P51" s="228"/>
      <c r="Q51" s="229"/>
      <c r="R51" s="161">
        <f t="shared" si="1"/>
        <v>0.20000000000000018</v>
      </c>
    </row>
    <row r="52" spans="1:18" s="230" customFormat="1" ht="38.25" customHeight="1">
      <c r="A52" s="152">
        <f>IF(E52=12,"",COUNTA($E$9:$E52))</f>
        <v>34</v>
      </c>
      <c r="B52" s="191" t="s">
        <v>184</v>
      </c>
      <c r="C52" s="226"/>
      <c r="D52" s="226" t="s">
        <v>185</v>
      </c>
      <c r="E52" s="155" t="s">
        <v>188</v>
      </c>
      <c r="F52" s="226" t="s">
        <v>74</v>
      </c>
      <c r="G52" s="156">
        <v>5</v>
      </c>
      <c r="H52" s="156">
        <v>3.34</v>
      </c>
      <c r="I52" s="168" t="s">
        <v>162</v>
      </c>
      <c r="J52" s="159"/>
      <c r="K52" s="226" t="s">
        <v>74</v>
      </c>
      <c r="L52" s="156">
        <v>6</v>
      </c>
      <c r="M52" s="159">
        <f>H52+0.31</f>
        <v>3.65</v>
      </c>
      <c r="N52" s="168" t="s">
        <v>163</v>
      </c>
      <c r="O52" s="227"/>
      <c r="P52" s="228"/>
      <c r="Q52" s="229"/>
      <c r="R52" s="161">
        <f t="shared" si="1"/>
        <v>0.31000000000000005</v>
      </c>
    </row>
    <row r="53" spans="1:18" s="230" customFormat="1" ht="38.25" customHeight="1">
      <c r="A53" s="152">
        <f>IF(E53=12,"",COUNTA($E$9:$E53))</f>
        <v>35</v>
      </c>
      <c r="B53" s="191" t="s">
        <v>186</v>
      </c>
      <c r="C53" s="226"/>
      <c r="D53" s="226" t="s">
        <v>187</v>
      </c>
      <c r="E53" s="155" t="s">
        <v>137</v>
      </c>
      <c r="F53" s="226" t="s">
        <v>36</v>
      </c>
      <c r="G53" s="156">
        <v>4</v>
      </c>
      <c r="H53" s="156">
        <v>2.46</v>
      </c>
      <c r="I53" s="168" t="s">
        <v>154</v>
      </c>
      <c r="J53" s="159"/>
      <c r="K53" s="226" t="s">
        <v>36</v>
      </c>
      <c r="L53" s="156">
        <v>5</v>
      </c>
      <c r="M53" s="159">
        <f>H53+0.2</f>
        <v>2.66</v>
      </c>
      <c r="N53" s="168" t="s">
        <v>155</v>
      </c>
      <c r="O53" s="227"/>
      <c r="P53" s="228"/>
      <c r="Q53" s="229"/>
      <c r="R53" s="161">
        <f t="shared" si="1"/>
        <v>0.20000000000000018</v>
      </c>
    </row>
    <row r="54" spans="1:18" s="145" customFormat="1" ht="38.25" customHeight="1">
      <c r="A54" s="152"/>
      <c r="B54" s="211" t="s">
        <v>76</v>
      </c>
      <c r="C54" s="147"/>
      <c r="D54" s="147"/>
      <c r="E54" s="147"/>
      <c r="F54" s="147"/>
      <c r="G54" s="147"/>
      <c r="H54" s="147"/>
      <c r="I54" s="147"/>
      <c r="J54" s="147"/>
      <c r="K54" s="147"/>
      <c r="L54" s="147"/>
      <c r="M54" s="147"/>
      <c r="N54" s="147"/>
      <c r="O54" s="147"/>
      <c r="P54" s="147"/>
      <c r="Q54" s="231"/>
      <c r="R54" s="161">
        <f t="shared" si="1"/>
        <v>0</v>
      </c>
    </row>
    <row r="55" spans="1:18" s="234" customFormat="1" ht="38.25" customHeight="1">
      <c r="A55" s="152">
        <f>IF(E55=12,"",COUNTA($E$9:$E55))</f>
        <v>36</v>
      </c>
      <c r="B55" s="217" t="s">
        <v>509</v>
      </c>
      <c r="C55" s="218"/>
      <c r="D55" s="218" t="s">
        <v>510</v>
      </c>
      <c r="E55" s="232" t="s">
        <v>35</v>
      </c>
      <c r="F55" s="218" t="s">
        <v>36</v>
      </c>
      <c r="G55" s="218">
        <v>3</v>
      </c>
      <c r="H55" s="218">
        <v>2.2599999999999998</v>
      </c>
      <c r="I55" s="218" t="s">
        <v>141</v>
      </c>
      <c r="J55" s="218"/>
      <c r="K55" s="218" t="s">
        <v>36</v>
      </c>
      <c r="L55" s="218">
        <v>4</v>
      </c>
      <c r="M55" s="218">
        <f>H55+0.2</f>
        <v>2.46</v>
      </c>
      <c r="N55" s="218" t="s">
        <v>158</v>
      </c>
      <c r="O55" s="220"/>
      <c r="P55" s="233"/>
      <c r="Q55" s="220"/>
      <c r="R55" s="222">
        <f t="shared" si="1"/>
        <v>0.20000000000000018</v>
      </c>
    </row>
    <row r="56" spans="1:18" s="234" customFormat="1" ht="38.25" customHeight="1">
      <c r="A56" s="152">
        <f>IF(E56=12,"",COUNTA($E$9:$E56))</f>
        <v>37</v>
      </c>
      <c r="B56" s="217" t="s">
        <v>511</v>
      </c>
      <c r="C56" s="218"/>
      <c r="D56" s="218" t="s">
        <v>512</v>
      </c>
      <c r="E56" s="220" t="s">
        <v>137</v>
      </c>
      <c r="F56" s="218" t="s">
        <v>74</v>
      </c>
      <c r="G56" s="218">
        <v>6</v>
      </c>
      <c r="H56" s="218">
        <v>3.65</v>
      </c>
      <c r="I56" s="218" t="s">
        <v>138</v>
      </c>
      <c r="J56" s="218"/>
      <c r="K56" s="218" t="s">
        <v>74</v>
      </c>
      <c r="L56" s="218">
        <v>7</v>
      </c>
      <c r="M56" s="218">
        <f>H56+0.31</f>
        <v>3.96</v>
      </c>
      <c r="N56" s="218" t="s">
        <v>150</v>
      </c>
      <c r="O56" s="235"/>
      <c r="P56" s="233"/>
      <c r="Q56" s="220"/>
      <c r="R56" s="222">
        <f t="shared" si="1"/>
        <v>0.31000000000000005</v>
      </c>
    </row>
    <row r="57" spans="1:18" s="234" customFormat="1" ht="38.25" customHeight="1">
      <c r="A57" s="152">
        <f>IF(E57=12,"",COUNTA($E$9:$E57))</f>
        <v>38</v>
      </c>
      <c r="B57" s="217" t="s">
        <v>513</v>
      </c>
      <c r="C57" s="218"/>
      <c r="D57" s="218" t="s">
        <v>514</v>
      </c>
      <c r="E57" s="220" t="s">
        <v>188</v>
      </c>
      <c r="F57" s="218" t="s">
        <v>74</v>
      </c>
      <c r="G57" s="218">
        <v>6</v>
      </c>
      <c r="H57" s="218">
        <v>3.65</v>
      </c>
      <c r="I57" s="218" t="s">
        <v>231</v>
      </c>
      <c r="J57" s="218"/>
      <c r="K57" s="218" t="s">
        <v>74</v>
      </c>
      <c r="L57" s="218">
        <v>7</v>
      </c>
      <c r="M57" s="218">
        <f>H57+0.31</f>
        <v>3.96</v>
      </c>
      <c r="N57" s="218" t="s">
        <v>147</v>
      </c>
      <c r="O57" s="235"/>
      <c r="P57" s="233"/>
      <c r="Q57" s="220"/>
      <c r="R57" s="222">
        <f t="shared" si="1"/>
        <v>0.31000000000000005</v>
      </c>
    </row>
    <row r="58" spans="1:18" s="234" customFormat="1" ht="38.25" customHeight="1">
      <c r="A58" s="152">
        <f>IF(E58=12,"",COUNTA($E$9:$E58))</f>
        <v>39</v>
      </c>
      <c r="B58" s="217" t="s">
        <v>515</v>
      </c>
      <c r="C58" s="218"/>
      <c r="D58" s="218" t="s">
        <v>516</v>
      </c>
      <c r="E58" s="220" t="s">
        <v>188</v>
      </c>
      <c r="F58" s="218" t="s">
        <v>74</v>
      </c>
      <c r="G58" s="218">
        <v>5</v>
      </c>
      <c r="H58" s="218">
        <v>3.34</v>
      </c>
      <c r="I58" s="218" t="s">
        <v>517</v>
      </c>
      <c r="J58" s="218"/>
      <c r="K58" s="218" t="s">
        <v>74</v>
      </c>
      <c r="L58" s="218">
        <v>6</v>
      </c>
      <c r="M58" s="218">
        <f>H58+0.31</f>
        <v>3.65</v>
      </c>
      <c r="N58" s="218" t="s">
        <v>496</v>
      </c>
      <c r="O58" s="235"/>
      <c r="P58" s="233"/>
      <c r="Q58" s="220"/>
      <c r="R58" s="222">
        <f t="shared" si="1"/>
        <v>0.31000000000000005</v>
      </c>
    </row>
    <row r="59" spans="1:18" s="234" customFormat="1" ht="38.25" customHeight="1">
      <c r="A59" s="152">
        <f>IF(E59=12,"",COUNTA($E$9:$E59))</f>
        <v>40</v>
      </c>
      <c r="B59" s="217" t="s">
        <v>518</v>
      </c>
      <c r="C59" s="218"/>
      <c r="D59" s="218" t="s">
        <v>519</v>
      </c>
      <c r="E59" s="232" t="s">
        <v>35</v>
      </c>
      <c r="F59" s="236" t="s">
        <v>244</v>
      </c>
      <c r="G59" s="218">
        <v>8</v>
      </c>
      <c r="H59" s="218">
        <v>3.26</v>
      </c>
      <c r="I59" s="218" t="s">
        <v>167</v>
      </c>
      <c r="J59" s="218"/>
      <c r="K59" s="236" t="s">
        <v>244</v>
      </c>
      <c r="L59" s="218">
        <v>9</v>
      </c>
      <c r="M59" s="218">
        <f>H59+0.2</f>
        <v>3.46</v>
      </c>
      <c r="N59" s="218" t="s">
        <v>150</v>
      </c>
      <c r="O59" s="235"/>
      <c r="P59" s="233"/>
      <c r="Q59" s="220"/>
      <c r="R59" s="222">
        <f t="shared" si="1"/>
        <v>0.20000000000000018</v>
      </c>
    </row>
    <row r="60" spans="1:18" s="148" customFormat="1" ht="38.25" customHeight="1">
      <c r="A60" s="152"/>
      <c r="B60" s="211" t="s">
        <v>125</v>
      </c>
      <c r="C60" s="231"/>
      <c r="D60" s="231"/>
      <c r="E60" s="167"/>
      <c r="F60" s="167"/>
      <c r="G60" s="167"/>
      <c r="H60" s="167"/>
      <c r="I60" s="231"/>
      <c r="J60" s="167"/>
      <c r="K60" s="167"/>
      <c r="L60" s="167"/>
      <c r="M60" s="167"/>
      <c r="N60" s="231"/>
      <c r="O60" s="180"/>
      <c r="P60" s="237"/>
      <c r="Q60" s="167"/>
      <c r="R60" s="161">
        <f t="shared" si="1"/>
        <v>0</v>
      </c>
    </row>
    <row r="61" spans="1:18" s="210" customFormat="1" ht="38.25" customHeight="1">
      <c r="A61" s="152">
        <f>IF(E61=12,"",COUNTA($E$9:$E61))</f>
        <v>41</v>
      </c>
      <c r="B61" s="153" t="s">
        <v>267</v>
      </c>
      <c r="C61" s="154"/>
      <c r="D61" s="187">
        <v>32600</v>
      </c>
      <c r="E61" s="155" t="s">
        <v>137</v>
      </c>
      <c r="F61" s="154" t="s">
        <v>74</v>
      </c>
      <c r="G61" s="159">
        <v>4</v>
      </c>
      <c r="H61" s="159">
        <v>3.03</v>
      </c>
      <c r="I61" s="154" t="s">
        <v>268</v>
      </c>
      <c r="J61" s="154"/>
      <c r="K61" s="154" t="s">
        <v>74</v>
      </c>
      <c r="L61" s="159">
        <v>5</v>
      </c>
      <c r="M61" s="159">
        <v>3.34</v>
      </c>
      <c r="N61" s="154" t="s">
        <v>158</v>
      </c>
      <c r="O61" s="238"/>
      <c r="P61" s="209"/>
      <c r="Q61" s="209"/>
      <c r="R61" s="161">
        <f t="shared" si="1"/>
        <v>0.31000000000000005</v>
      </c>
    </row>
    <row r="62" spans="1:18" s="210" customFormat="1" ht="38.25" customHeight="1">
      <c r="A62" s="152">
        <f>IF(E62=12,"",COUNTA($E$9:$E62))</f>
        <v>42</v>
      </c>
      <c r="B62" s="184" t="s">
        <v>269</v>
      </c>
      <c r="C62" s="154"/>
      <c r="D62" s="187">
        <v>33057</v>
      </c>
      <c r="E62" s="155" t="s">
        <v>137</v>
      </c>
      <c r="F62" s="154" t="s">
        <v>74</v>
      </c>
      <c r="G62" s="159">
        <v>3</v>
      </c>
      <c r="H62" s="159">
        <v>2.72</v>
      </c>
      <c r="I62" s="154" t="s">
        <v>138</v>
      </c>
      <c r="J62" s="154"/>
      <c r="K62" s="154" t="s">
        <v>74</v>
      </c>
      <c r="L62" s="159">
        <v>4</v>
      </c>
      <c r="M62" s="159">
        <v>3.03</v>
      </c>
      <c r="N62" s="154" t="s">
        <v>150</v>
      </c>
      <c r="O62" s="238"/>
      <c r="P62" s="209"/>
      <c r="Q62" s="159"/>
      <c r="R62" s="161">
        <f t="shared" si="1"/>
        <v>0.30999999999999961</v>
      </c>
    </row>
    <row r="63" spans="1:18" s="210" customFormat="1" ht="38.25" customHeight="1">
      <c r="A63" s="152">
        <f>IF(E63=12,"",COUNTA($E$9:$E63))</f>
        <v>43</v>
      </c>
      <c r="B63" s="184" t="s">
        <v>270</v>
      </c>
      <c r="C63" s="154"/>
      <c r="D63" s="187">
        <v>34168</v>
      </c>
      <c r="E63" s="155" t="s">
        <v>137</v>
      </c>
      <c r="F63" s="154" t="s">
        <v>74</v>
      </c>
      <c r="G63" s="159">
        <v>3</v>
      </c>
      <c r="H63" s="159">
        <v>2.72</v>
      </c>
      <c r="I63" s="154" t="s">
        <v>138</v>
      </c>
      <c r="J63" s="154"/>
      <c r="K63" s="154" t="s">
        <v>74</v>
      </c>
      <c r="L63" s="159">
        <v>4</v>
      </c>
      <c r="M63" s="159">
        <v>3.03</v>
      </c>
      <c r="N63" s="154" t="s">
        <v>150</v>
      </c>
      <c r="O63" s="238"/>
      <c r="P63" s="209"/>
      <c r="Q63" s="159"/>
      <c r="R63" s="161">
        <f t="shared" si="1"/>
        <v>0.30999999999999961</v>
      </c>
    </row>
    <row r="64" spans="1:18" s="210" customFormat="1" ht="38.25" customHeight="1">
      <c r="A64" s="152">
        <f>IF(E64=12,"",COUNTA($E$9:$E64))</f>
        <v>44</v>
      </c>
      <c r="B64" s="184" t="s">
        <v>271</v>
      </c>
      <c r="C64" s="154"/>
      <c r="D64" s="187">
        <v>35400</v>
      </c>
      <c r="E64" s="155" t="s">
        <v>137</v>
      </c>
      <c r="F64" s="154" t="s">
        <v>36</v>
      </c>
      <c r="G64" s="159">
        <v>2</v>
      </c>
      <c r="H64" s="159">
        <v>2.06</v>
      </c>
      <c r="I64" s="154" t="s">
        <v>167</v>
      </c>
      <c r="J64" s="154"/>
      <c r="K64" s="154" t="s">
        <v>36</v>
      </c>
      <c r="L64" s="159">
        <v>3</v>
      </c>
      <c r="M64" s="159">
        <v>2.2599999999999998</v>
      </c>
      <c r="N64" s="154" t="s">
        <v>150</v>
      </c>
      <c r="O64" s="238"/>
      <c r="P64" s="209"/>
      <c r="Q64" s="159"/>
      <c r="R64" s="161">
        <f t="shared" si="1"/>
        <v>0.19999999999999973</v>
      </c>
    </row>
    <row r="65" spans="1:18" s="210" customFormat="1" ht="38.25" customHeight="1">
      <c r="A65" s="152">
        <f>IF(E65=12,"",COUNTA($E$9:$E65))</f>
        <v>45</v>
      </c>
      <c r="B65" s="153" t="s">
        <v>339</v>
      </c>
      <c r="C65" s="154"/>
      <c r="D65" s="187">
        <v>27485</v>
      </c>
      <c r="E65" s="155" t="s">
        <v>137</v>
      </c>
      <c r="F65" s="154" t="s">
        <v>74</v>
      </c>
      <c r="G65" s="159">
        <v>6</v>
      </c>
      <c r="H65" s="159">
        <v>3.65</v>
      </c>
      <c r="I65" s="154" t="s">
        <v>236</v>
      </c>
      <c r="J65" s="154"/>
      <c r="K65" s="154" t="s">
        <v>74</v>
      </c>
      <c r="L65" s="159">
        <v>7</v>
      </c>
      <c r="M65" s="159">
        <v>3.96</v>
      </c>
      <c r="N65" s="154" t="s">
        <v>207</v>
      </c>
      <c r="O65" s="238"/>
      <c r="P65" s="209"/>
      <c r="Q65" s="159"/>
      <c r="R65" s="161">
        <f t="shared" si="1"/>
        <v>0.31000000000000005</v>
      </c>
    </row>
    <row r="66" spans="1:18" s="148" customFormat="1" ht="38.25" customHeight="1">
      <c r="A66" s="152"/>
      <c r="B66" s="211" t="s">
        <v>110</v>
      </c>
      <c r="C66" s="231"/>
      <c r="D66" s="231"/>
      <c r="E66" s="167"/>
      <c r="F66" s="167"/>
      <c r="G66" s="167"/>
      <c r="H66" s="167"/>
      <c r="I66" s="231"/>
      <c r="J66" s="167"/>
      <c r="K66" s="167"/>
      <c r="L66" s="167"/>
      <c r="M66" s="167"/>
      <c r="N66" s="231"/>
      <c r="O66" s="180"/>
      <c r="P66" s="237"/>
      <c r="Q66" s="167"/>
      <c r="R66" s="161">
        <f t="shared" si="1"/>
        <v>0</v>
      </c>
    </row>
    <row r="67" spans="1:18" s="216" customFormat="1" ht="38.25" customHeight="1">
      <c r="A67" s="152">
        <f>IF(E67=12,"",COUNTA($E$9:$E67))</f>
        <v>46</v>
      </c>
      <c r="B67" s="153" t="s">
        <v>477</v>
      </c>
      <c r="C67" s="239"/>
      <c r="D67" s="240" t="s">
        <v>478</v>
      </c>
      <c r="E67" s="155" t="s">
        <v>137</v>
      </c>
      <c r="F67" s="154" t="s">
        <v>74</v>
      </c>
      <c r="G67" s="159">
        <v>3</v>
      </c>
      <c r="H67" s="159">
        <v>2.72</v>
      </c>
      <c r="I67" s="168" t="s">
        <v>162</v>
      </c>
      <c r="J67" s="159"/>
      <c r="K67" s="154" t="s">
        <v>74</v>
      </c>
      <c r="L67" s="159">
        <v>4</v>
      </c>
      <c r="M67" s="159">
        <v>3.03</v>
      </c>
      <c r="N67" s="168" t="s">
        <v>163</v>
      </c>
      <c r="O67" s="241"/>
      <c r="P67" s="242"/>
      <c r="Q67" s="196"/>
      <c r="R67" s="161">
        <f t="shared" si="1"/>
        <v>0.30999999999999961</v>
      </c>
    </row>
    <row r="68" spans="1:18" s="216" customFormat="1" ht="38.25" customHeight="1">
      <c r="A68" s="152">
        <f>IF(E68=12,"",COUNTA($E$9:$E68))</f>
        <v>47</v>
      </c>
      <c r="B68" s="153" t="s">
        <v>372</v>
      </c>
      <c r="C68" s="239"/>
      <c r="D68" s="240" t="s">
        <v>479</v>
      </c>
      <c r="E68" s="155" t="s">
        <v>137</v>
      </c>
      <c r="F68" s="154" t="s">
        <v>74</v>
      </c>
      <c r="G68" s="159">
        <v>4</v>
      </c>
      <c r="H68" s="159">
        <v>3.03</v>
      </c>
      <c r="I68" s="168" t="s">
        <v>138</v>
      </c>
      <c r="J68" s="159"/>
      <c r="K68" s="154" t="s">
        <v>74</v>
      </c>
      <c r="L68" s="159">
        <v>5</v>
      </c>
      <c r="M68" s="159">
        <v>3.34</v>
      </c>
      <c r="N68" s="168" t="s">
        <v>150</v>
      </c>
      <c r="O68" s="241"/>
      <c r="P68" s="242"/>
      <c r="Q68" s="196"/>
      <c r="R68" s="161">
        <f t="shared" si="1"/>
        <v>0.31000000000000005</v>
      </c>
    </row>
    <row r="69" spans="1:18" s="216" customFormat="1" ht="38.25" customHeight="1">
      <c r="A69" s="152">
        <f>IF(E69=12,"",COUNTA($E$9:$E69))</f>
        <v>48</v>
      </c>
      <c r="B69" s="153" t="s">
        <v>480</v>
      </c>
      <c r="C69" s="239"/>
      <c r="D69" s="240" t="s">
        <v>481</v>
      </c>
      <c r="E69" s="155" t="s">
        <v>137</v>
      </c>
      <c r="F69" s="154" t="s">
        <v>74</v>
      </c>
      <c r="G69" s="159">
        <v>5</v>
      </c>
      <c r="H69" s="159">
        <v>3.34</v>
      </c>
      <c r="I69" s="168" t="s">
        <v>231</v>
      </c>
      <c r="J69" s="159"/>
      <c r="K69" s="154" t="s">
        <v>74</v>
      </c>
      <c r="L69" s="159">
        <v>6</v>
      </c>
      <c r="M69" s="159">
        <v>3.65</v>
      </c>
      <c r="N69" s="168" t="s">
        <v>147</v>
      </c>
      <c r="O69" s="241"/>
      <c r="P69" s="242"/>
      <c r="Q69" s="196"/>
      <c r="R69" s="161">
        <f t="shared" si="1"/>
        <v>0.31000000000000005</v>
      </c>
    </row>
    <row r="70" spans="1:18" s="216" customFormat="1" ht="38.25" customHeight="1">
      <c r="A70" s="152">
        <f>IF(E70=12,"",COUNTA($E$9:$E70))</f>
        <v>49</v>
      </c>
      <c r="B70" s="153" t="s">
        <v>482</v>
      </c>
      <c r="C70" s="239"/>
      <c r="D70" s="239" t="s">
        <v>483</v>
      </c>
      <c r="E70" s="155" t="s">
        <v>137</v>
      </c>
      <c r="F70" s="154" t="s">
        <v>36</v>
      </c>
      <c r="G70" s="159">
        <v>6</v>
      </c>
      <c r="H70" s="159">
        <v>2.86</v>
      </c>
      <c r="I70" s="168" t="s">
        <v>276</v>
      </c>
      <c r="J70" s="159"/>
      <c r="K70" s="154" t="s">
        <v>36</v>
      </c>
      <c r="L70" s="159">
        <v>7</v>
      </c>
      <c r="M70" s="159">
        <v>3.06</v>
      </c>
      <c r="N70" s="168" t="s">
        <v>163</v>
      </c>
      <c r="O70" s="241"/>
      <c r="P70" s="242"/>
      <c r="Q70" s="196"/>
      <c r="R70" s="161">
        <f t="shared" si="1"/>
        <v>0.20000000000000018</v>
      </c>
    </row>
    <row r="71" spans="1:18" s="216" customFormat="1" ht="38.25" customHeight="1">
      <c r="A71" s="152">
        <f>IF(E71=12,"",COUNTA($E$9:$E71))</f>
        <v>50</v>
      </c>
      <c r="B71" s="153" t="s">
        <v>484</v>
      </c>
      <c r="C71" s="239" t="s">
        <v>485</v>
      </c>
      <c r="D71" s="243"/>
      <c r="E71" s="170" t="s">
        <v>35</v>
      </c>
      <c r="F71" s="154" t="s">
        <v>486</v>
      </c>
      <c r="G71" s="159">
        <v>5</v>
      </c>
      <c r="H71" s="159">
        <v>2.66</v>
      </c>
      <c r="I71" s="168" t="s">
        <v>154</v>
      </c>
      <c r="J71" s="159"/>
      <c r="K71" s="154" t="s">
        <v>486</v>
      </c>
      <c r="L71" s="159">
        <v>6</v>
      </c>
      <c r="M71" s="159">
        <v>2.86</v>
      </c>
      <c r="N71" s="168" t="s">
        <v>155</v>
      </c>
      <c r="O71" s="241"/>
      <c r="P71" s="242"/>
      <c r="Q71" s="196"/>
      <c r="R71" s="161">
        <f t="shared" si="1"/>
        <v>0.19999999999999973</v>
      </c>
    </row>
    <row r="72" spans="1:18" s="216" customFormat="1" ht="38.25" customHeight="1">
      <c r="A72" s="152">
        <f>IF(E72=12,"",COUNTA($E$9:$E72))</f>
        <v>51</v>
      </c>
      <c r="B72" s="153" t="s">
        <v>487</v>
      </c>
      <c r="C72" s="239"/>
      <c r="D72" s="239" t="s">
        <v>488</v>
      </c>
      <c r="E72" s="155" t="s">
        <v>137</v>
      </c>
      <c r="F72" s="154" t="s">
        <v>36</v>
      </c>
      <c r="G72" s="159">
        <v>3</v>
      </c>
      <c r="H72" s="159">
        <v>2.2599999999999998</v>
      </c>
      <c r="I72" s="168" t="s">
        <v>141</v>
      </c>
      <c r="J72" s="159"/>
      <c r="K72" s="154" t="s">
        <v>36</v>
      </c>
      <c r="L72" s="159">
        <v>4</v>
      </c>
      <c r="M72" s="159">
        <v>2.46</v>
      </c>
      <c r="N72" s="168" t="s">
        <v>158</v>
      </c>
      <c r="O72" s="241"/>
      <c r="P72" s="242"/>
      <c r="Q72" s="196"/>
      <c r="R72" s="161">
        <f t="shared" si="1"/>
        <v>0.20000000000000018</v>
      </c>
    </row>
    <row r="73" spans="1:18" s="216" customFormat="1" ht="38.25" customHeight="1">
      <c r="A73" s="152">
        <f>IF(E73=12,"",COUNTA($E$9:$E73))</f>
        <v>52</v>
      </c>
      <c r="B73" s="153" t="s">
        <v>489</v>
      </c>
      <c r="C73" s="239"/>
      <c r="D73" s="240" t="s">
        <v>490</v>
      </c>
      <c r="E73" s="170" t="s">
        <v>35</v>
      </c>
      <c r="F73" s="154" t="s">
        <v>36</v>
      </c>
      <c r="G73" s="159">
        <v>7</v>
      </c>
      <c r="H73" s="159">
        <v>3.06</v>
      </c>
      <c r="I73" s="168" t="s">
        <v>167</v>
      </c>
      <c r="J73" s="159"/>
      <c r="K73" s="154" t="s">
        <v>36</v>
      </c>
      <c r="L73" s="159">
        <v>8</v>
      </c>
      <c r="M73" s="159">
        <v>3.26</v>
      </c>
      <c r="N73" s="168" t="s">
        <v>150</v>
      </c>
      <c r="O73" s="241"/>
      <c r="P73" s="242"/>
      <c r="Q73" s="196"/>
      <c r="R73" s="161">
        <f t="shared" si="1"/>
        <v>0.19999999999999973</v>
      </c>
    </row>
    <row r="74" spans="1:18" s="216" customFormat="1" ht="38.25" customHeight="1">
      <c r="A74" s="152">
        <f>IF(E74=12,"",COUNTA($E$9:$E74))</f>
        <v>53</v>
      </c>
      <c r="B74" s="153" t="s">
        <v>491</v>
      </c>
      <c r="C74" s="239"/>
      <c r="D74" s="240" t="s">
        <v>492</v>
      </c>
      <c r="E74" s="170" t="s">
        <v>35</v>
      </c>
      <c r="F74" s="154" t="s">
        <v>36</v>
      </c>
      <c r="G74" s="159">
        <v>7</v>
      </c>
      <c r="H74" s="159">
        <v>3.06</v>
      </c>
      <c r="I74" s="168" t="s">
        <v>167</v>
      </c>
      <c r="J74" s="159"/>
      <c r="K74" s="154" t="s">
        <v>36</v>
      </c>
      <c r="L74" s="159">
        <v>8</v>
      </c>
      <c r="M74" s="159">
        <v>3.26</v>
      </c>
      <c r="N74" s="168" t="s">
        <v>150</v>
      </c>
      <c r="O74" s="241"/>
      <c r="P74" s="242"/>
      <c r="Q74" s="196"/>
      <c r="R74" s="161">
        <f t="shared" ref="R74:R86" si="4">M74-H74</f>
        <v>0.19999999999999973</v>
      </c>
    </row>
    <row r="75" spans="1:18" s="190" customFormat="1" ht="38.25" customHeight="1">
      <c r="A75" s="152"/>
      <c r="B75" s="244" t="s">
        <v>77</v>
      </c>
      <c r="C75" s="213"/>
      <c r="D75" s="193"/>
      <c r="E75" s="213"/>
      <c r="F75" s="213"/>
      <c r="G75" s="213"/>
      <c r="H75" s="213"/>
      <c r="I75" s="213"/>
      <c r="J75" s="213"/>
      <c r="K75" s="213"/>
      <c r="L75" s="213"/>
      <c r="M75" s="213"/>
      <c r="N75" s="213"/>
      <c r="O75" s="213"/>
      <c r="P75" s="213"/>
      <c r="Q75" s="213"/>
      <c r="R75" s="161">
        <f t="shared" si="4"/>
        <v>0</v>
      </c>
    </row>
    <row r="76" spans="1:18" s="216" customFormat="1" ht="38.25" customHeight="1">
      <c r="A76" s="152">
        <f>IF(E76=12,"",COUNTA($E$9:$E76))</f>
        <v>54</v>
      </c>
      <c r="B76" s="245" t="s">
        <v>527</v>
      </c>
      <c r="C76" s="246"/>
      <c r="D76" s="165" t="s">
        <v>528</v>
      </c>
      <c r="E76" s="155" t="s">
        <v>137</v>
      </c>
      <c r="F76" s="154" t="s">
        <v>74</v>
      </c>
      <c r="G76" s="154" t="s">
        <v>41</v>
      </c>
      <c r="H76" s="154" t="s">
        <v>52</v>
      </c>
      <c r="I76" s="168" t="s">
        <v>231</v>
      </c>
      <c r="J76" s="154"/>
      <c r="K76" s="154" t="s">
        <v>74</v>
      </c>
      <c r="L76" s="154" t="s">
        <v>42</v>
      </c>
      <c r="M76" s="154" t="s">
        <v>124</v>
      </c>
      <c r="N76" s="168" t="s">
        <v>147</v>
      </c>
      <c r="O76" s="154"/>
      <c r="P76" s="209"/>
      <c r="Q76" s="159"/>
      <c r="R76" s="161">
        <f t="shared" si="4"/>
        <v>0.31000000000000005</v>
      </c>
    </row>
    <row r="77" spans="1:18" s="216" customFormat="1" ht="38.25" customHeight="1">
      <c r="A77" s="152">
        <f>IF(E77=12,"",COUNTA($E$9:$E77))</f>
        <v>55</v>
      </c>
      <c r="B77" s="153" t="s">
        <v>529</v>
      </c>
      <c r="C77" s="168"/>
      <c r="D77" s="188" t="s">
        <v>530</v>
      </c>
      <c r="E77" s="155" t="s">
        <v>137</v>
      </c>
      <c r="F77" s="154" t="s">
        <v>74</v>
      </c>
      <c r="G77" s="227">
        <v>4</v>
      </c>
      <c r="H77" s="247">
        <v>3.03</v>
      </c>
      <c r="I77" s="168" t="s">
        <v>171</v>
      </c>
      <c r="J77" s="154"/>
      <c r="K77" s="154" t="s">
        <v>74</v>
      </c>
      <c r="L77" s="154" t="s">
        <v>41</v>
      </c>
      <c r="M77" s="154" t="s">
        <v>52</v>
      </c>
      <c r="N77" s="168" t="s">
        <v>172</v>
      </c>
      <c r="O77" s="227"/>
      <c r="P77" s="209"/>
      <c r="Q77" s="159"/>
      <c r="R77" s="161">
        <f t="shared" si="4"/>
        <v>0.31000000000000005</v>
      </c>
    </row>
    <row r="78" spans="1:18" s="148" customFormat="1" ht="38.25" customHeight="1">
      <c r="A78" s="152"/>
      <c r="B78" s="248" t="s">
        <v>84</v>
      </c>
      <c r="C78" s="231"/>
      <c r="D78" s="231"/>
      <c r="E78" s="167"/>
      <c r="F78" s="167"/>
      <c r="G78" s="167"/>
      <c r="H78" s="167"/>
      <c r="I78" s="231"/>
      <c r="J78" s="167"/>
      <c r="K78" s="167"/>
      <c r="L78" s="167"/>
      <c r="M78" s="167"/>
      <c r="N78" s="231"/>
      <c r="O78" s="180"/>
      <c r="P78" s="237"/>
      <c r="Q78" s="167"/>
      <c r="R78" s="161">
        <f t="shared" si="4"/>
        <v>0</v>
      </c>
    </row>
    <row r="79" spans="1:18" ht="38.25" customHeight="1">
      <c r="A79" s="152">
        <f>IF(E79=12,"",COUNTA($E$9:$E79))</f>
        <v>56</v>
      </c>
      <c r="B79" s="174" t="s">
        <v>607</v>
      </c>
      <c r="C79" s="170"/>
      <c r="D79" s="249">
        <v>32389</v>
      </c>
      <c r="E79" s="155" t="s">
        <v>137</v>
      </c>
      <c r="F79" s="170" t="s">
        <v>36</v>
      </c>
      <c r="G79" s="170">
        <v>3</v>
      </c>
      <c r="H79" s="170">
        <v>2.72</v>
      </c>
      <c r="I79" s="250">
        <v>44287</v>
      </c>
      <c r="J79" s="170"/>
      <c r="K79" s="170" t="s">
        <v>36</v>
      </c>
      <c r="L79" s="170">
        <v>4</v>
      </c>
      <c r="M79" s="170">
        <v>3.03</v>
      </c>
      <c r="N79" s="250">
        <v>45383</v>
      </c>
      <c r="O79" s="251"/>
      <c r="P79" s="251"/>
      <c r="Q79" s="251"/>
      <c r="R79" s="161">
        <f t="shared" si="4"/>
        <v>0.30999999999999961</v>
      </c>
    </row>
    <row r="80" spans="1:18" ht="38.25" customHeight="1">
      <c r="A80" s="152">
        <f>IF(E80=12,"",COUNTA($E$9:$E80))</f>
        <v>57</v>
      </c>
      <c r="B80" s="174" t="s">
        <v>608</v>
      </c>
      <c r="C80" s="170"/>
      <c r="D80" s="188">
        <v>34627</v>
      </c>
      <c r="E80" s="155" t="s">
        <v>137</v>
      </c>
      <c r="F80" s="170" t="s">
        <v>74</v>
      </c>
      <c r="G80" s="252">
        <v>2</v>
      </c>
      <c r="H80" s="252">
        <v>2.41</v>
      </c>
      <c r="I80" s="200" t="s">
        <v>236</v>
      </c>
      <c r="J80" s="170"/>
      <c r="K80" s="170" t="s">
        <v>74</v>
      </c>
      <c r="L80" s="253" t="s">
        <v>39</v>
      </c>
      <c r="M80" s="253" t="s">
        <v>75</v>
      </c>
      <c r="N80" s="253" t="s">
        <v>207</v>
      </c>
      <c r="O80" s="251"/>
      <c r="P80" s="251"/>
      <c r="Q80" s="251"/>
      <c r="R80" s="161">
        <f t="shared" si="4"/>
        <v>0.31000000000000005</v>
      </c>
    </row>
    <row r="81" spans="1:18" s="148" customFormat="1" ht="38.25" customHeight="1">
      <c r="A81" s="152"/>
      <c r="B81" s="172" t="s">
        <v>131</v>
      </c>
      <c r="C81" s="231"/>
      <c r="D81" s="231"/>
      <c r="E81" s="231"/>
      <c r="F81" s="231"/>
      <c r="G81" s="231"/>
      <c r="H81" s="231"/>
      <c r="I81" s="231"/>
      <c r="J81" s="231"/>
      <c r="K81" s="231"/>
      <c r="L81" s="231"/>
      <c r="M81" s="231"/>
      <c r="N81" s="231"/>
      <c r="O81" s="231"/>
      <c r="P81" s="231"/>
      <c r="Q81" s="231"/>
      <c r="R81" s="161">
        <f t="shared" si="4"/>
        <v>0</v>
      </c>
    </row>
    <row r="82" spans="1:18" s="210" customFormat="1" ht="38.25" customHeight="1">
      <c r="A82" s="152">
        <f>IF(E82=12,"",COUNTA($E$9:$E82))</f>
        <v>58</v>
      </c>
      <c r="B82" s="254" t="s">
        <v>670</v>
      </c>
      <c r="C82" s="255"/>
      <c r="D82" s="255" t="s">
        <v>671</v>
      </c>
      <c r="E82" s="255" t="s">
        <v>188</v>
      </c>
      <c r="F82" s="255" t="s">
        <v>74</v>
      </c>
      <c r="G82" s="256">
        <v>4</v>
      </c>
      <c r="H82" s="256">
        <v>3.03</v>
      </c>
      <c r="I82" s="255" t="s">
        <v>268</v>
      </c>
      <c r="J82" s="255"/>
      <c r="K82" s="255" t="s">
        <v>74</v>
      </c>
      <c r="L82" s="256">
        <v>5</v>
      </c>
      <c r="M82" s="256">
        <v>3.34</v>
      </c>
      <c r="N82" s="255" t="s">
        <v>158</v>
      </c>
      <c r="O82" s="257"/>
      <c r="P82" s="258"/>
      <c r="Q82" s="258"/>
      <c r="R82" s="161">
        <f t="shared" si="4"/>
        <v>0.31000000000000005</v>
      </c>
    </row>
    <row r="83" spans="1:18" s="210" customFormat="1" ht="38.25" customHeight="1">
      <c r="A83" s="152">
        <f>IF(E83=12,"",COUNTA($E$9:$E83))</f>
        <v>59</v>
      </c>
      <c r="B83" s="259" t="s">
        <v>672</v>
      </c>
      <c r="C83" s="255"/>
      <c r="D83" s="255" t="s">
        <v>673</v>
      </c>
      <c r="E83" s="255" t="s">
        <v>188</v>
      </c>
      <c r="F83" s="255" t="s">
        <v>74</v>
      </c>
      <c r="G83" s="256">
        <v>2</v>
      </c>
      <c r="H83" s="256">
        <v>2.41</v>
      </c>
      <c r="I83" s="255" t="s">
        <v>236</v>
      </c>
      <c r="J83" s="255"/>
      <c r="K83" s="255" t="s">
        <v>74</v>
      </c>
      <c r="L83" s="256">
        <v>3</v>
      </c>
      <c r="M83" s="256">
        <v>2.72</v>
      </c>
      <c r="N83" s="255" t="s">
        <v>207</v>
      </c>
      <c r="O83" s="257"/>
      <c r="P83" s="258"/>
      <c r="Q83" s="256"/>
      <c r="R83" s="161">
        <f t="shared" si="4"/>
        <v>0.31000000000000005</v>
      </c>
    </row>
    <row r="84" spans="1:18" s="210" customFormat="1" ht="38.25" customHeight="1">
      <c r="A84" s="152">
        <f>IF(E84=12,"",COUNTA($E$9:$E84))</f>
        <v>60</v>
      </c>
      <c r="B84" s="259" t="s">
        <v>674</v>
      </c>
      <c r="C84" s="255"/>
      <c r="D84" s="255" t="s">
        <v>675</v>
      </c>
      <c r="E84" s="255" t="s">
        <v>188</v>
      </c>
      <c r="F84" s="255" t="s">
        <v>74</v>
      </c>
      <c r="G84" s="256">
        <v>3</v>
      </c>
      <c r="H84" s="256">
        <v>2.72</v>
      </c>
      <c r="I84" s="255" t="s">
        <v>138</v>
      </c>
      <c r="J84" s="255"/>
      <c r="K84" s="255" t="s">
        <v>74</v>
      </c>
      <c r="L84" s="256">
        <v>4</v>
      </c>
      <c r="M84" s="256">
        <v>3.03</v>
      </c>
      <c r="N84" s="255" t="s">
        <v>150</v>
      </c>
      <c r="O84" s="257"/>
      <c r="P84" s="258"/>
      <c r="Q84" s="256"/>
      <c r="R84" s="161">
        <f t="shared" si="4"/>
        <v>0.30999999999999961</v>
      </c>
    </row>
    <row r="85" spans="1:18" s="210" customFormat="1" ht="38.25" customHeight="1">
      <c r="A85" s="152">
        <f>IF(E85=12,"",COUNTA($E$9:$E85))</f>
        <v>61</v>
      </c>
      <c r="B85" s="259" t="s">
        <v>676</v>
      </c>
      <c r="C85" s="255"/>
      <c r="D85" s="255" t="s">
        <v>677</v>
      </c>
      <c r="E85" s="255" t="s">
        <v>35</v>
      </c>
      <c r="F85" s="255" t="s">
        <v>486</v>
      </c>
      <c r="G85" s="256">
        <v>5</v>
      </c>
      <c r="H85" s="256">
        <v>2.66</v>
      </c>
      <c r="I85" s="255" t="s">
        <v>495</v>
      </c>
      <c r="J85" s="255"/>
      <c r="K85" s="255" t="s">
        <v>486</v>
      </c>
      <c r="L85" s="256">
        <v>6</v>
      </c>
      <c r="M85" s="256">
        <v>2.86</v>
      </c>
      <c r="N85" s="255" t="s">
        <v>496</v>
      </c>
      <c r="O85" s="257"/>
      <c r="P85" s="258"/>
      <c r="Q85" s="256"/>
      <c r="R85" s="161">
        <f t="shared" si="4"/>
        <v>0.19999999999999973</v>
      </c>
    </row>
    <row r="86" spans="1:18" s="210" customFormat="1" ht="38.25" customHeight="1">
      <c r="A86" s="152">
        <f>IF(E86=12,"",COUNTA($E$9:$E86))</f>
        <v>62</v>
      </c>
      <c r="B86" s="259" t="s">
        <v>678</v>
      </c>
      <c r="C86" s="255"/>
      <c r="D86" s="255" t="s">
        <v>679</v>
      </c>
      <c r="E86" s="255" t="s">
        <v>188</v>
      </c>
      <c r="F86" s="255" t="s">
        <v>74</v>
      </c>
      <c r="G86" s="256">
        <v>2</v>
      </c>
      <c r="H86" s="256">
        <v>2.41</v>
      </c>
      <c r="I86" s="255" t="s">
        <v>236</v>
      </c>
      <c r="J86" s="255"/>
      <c r="K86" s="255" t="s">
        <v>74</v>
      </c>
      <c r="L86" s="256">
        <v>3</v>
      </c>
      <c r="M86" s="256">
        <v>2.72</v>
      </c>
      <c r="N86" s="255" t="s">
        <v>207</v>
      </c>
      <c r="O86" s="257"/>
      <c r="P86" s="258"/>
      <c r="Q86" s="256"/>
      <c r="R86" s="161">
        <f t="shared" si="4"/>
        <v>0.31000000000000005</v>
      </c>
    </row>
    <row r="87" spans="1:18" s="264" customFormat="1" ht="26.1" customHeight="1">
      <c r="A87" s="152">
        <f>IF(E87=12,"",COUNTA($E$9:$E87))</f>
        <v>63</v>
      </c>
      <c r="B87" s="260" t="s">
        <v>701</v>
      </c>
      <c r="C87" s="261"/>
      <c r="D87" s="261" t="s">
        <v>702</v>
      </c>
      <c r="E87" s="261" t="s">
        <v>35</v>
      </c>
      <c r="F87" s="261" t="s">
        <v>36</v>
      </c>
      <c r="G87" s="255">
        <v>4</v>
      </c>
      <c r="H87" s="255">
        <v>2.46</v>
      </c>
      <c r="I87" s="255" t="s">
        <v>154</v>
      </c>
      <c r="J87" s="255"/>
      <c r="K87" s="255" t="s">
        <v>36</v>
      </c>
      <c r="L87" s="255">
        <v>5</v>
      </c>
      <c r="M87" s="255">
        <v>2.66</v>
      </c>
      <c r="N87" s="255" t="s">
        <v>155</v>
      </c>
      <c r="O87" s="255"/>
      <c r="P87" s="262"/>
      <c r="Q87" s="263"/>
    </row>
    <row r="88" spans="1:18" ht="38.25" customHeight="1">
      <c r="A88" s="152"/>
      <c r="B88" s="739" t="s">
        <v>89</v>
      </c>
      <c r="C88" s="739"/>
      <c r="D88" s="147"/>
      <c r="E88" s="147"/>
      <c r="F88" s="147"/>
      <c r="G88" s="147"/>
      <c r="H88" s="147"/>
      <c r="I88" s="147"/>
      <c r="J88" s="147"/>
      <c r="K88" s="147"/>
      <c r="L88" s="147"/>
      <c r="M88" s="147"/>
      <c r="N88" s="147"/>
      <c r="O88" s="147"/>
      <c r="P88" s="147"/>
      <c r="Q88" s="147"/>
      <c r="R88" s="161">
        <f t="shared" ref="R88:R118" si="5">M88-H88</f>
        <v>0</v>
      </c>
    </row>
    <row r="89" spans="1:18" s="210" customFormat="1" ht="38.25" customHeight="1">
      <c r="A89" s="152">
        <f>IF(E89=12,"",COUNTA($E$9:$E89))</f>
        <v>64</v>
      </c>
      <c r="B89" s="259" t="s">
        <v>638</v>
      </c>
      <c r="C89" s="265">
        <v>31756</v>
      </c>
      <c r="D89" s="266"/>
      <c r="E89" s="155" t="s">
        <v>137</v>
      </c>
      <c r="F89" s="255" t="s">
        <v>286</v>
      </c>
      <c r="G89" s="255" t="s">
        <v>50</v>
      </c>
      <c r="H89" s="255" t="s">
        <v>713</v>
      </c>
      <c r="I89" s="255" t="s">
        <v>181</v>
      </c>
      <c r="J89" s="255"/>
      <c r="K89" s="255" t="s">
        <v>286</v>
      </c>
      <c r="L89" s="255" t="s">
        <v>37</v>
      </c>
      <c r="M89" s="255" t="s">
        <v>709</v>
      </c>
      <c r="N89" s="255" t="s">
        <v>207</v>
      </c>
      <c r="O89" s="267"/>
      <c r="P89" s="255"/>
      <c r="Q89" s="256"/>
      <c r="R89" s="161">
        <f t="shared" si="5"/>
        <v>0.19999999999999973</v>
      </c>
    </row>
    <row r="90" spans="1:18" s="210" customFormat="1" ht="38.25" customHeight="1">
      <c r="A90" s="152">
        <f>IF(E90=12,"",COUNTA($E$9:$E90))</f>
        <v>65</v>
      </c>
      <c r="B90" s="259" t="s">
        <v>639</v>
      </c>
      <c r="C90" s="265"/>
      <c r="D90" s="266" t="s">
        <v>640</v>
      </c>
      <c r="E90" s="155" t="s">
        <v>137</v>
      </c>
      <c r="F90" s="255" t="s">
        <v>196</v>
      </c>
      <c r="G90" s="255" t="s">
        <v>39</v>
      </c>
      <c r="H90" s="255" t="s">
        <v>86</v>
      </c>
      <c r="I90" s="268" t="s">
        <v>517</v>
      </c>
      <c r="J90" s="255"/>
      <c r="K90" s="255" t="s">
        <v>196</v>
      </c>
      <c r="L90" s="255" t="s">
        <v>44</v>
      </c>
      <c r="M90" s="255" t="s">
        <v>54</v>
      </c>
      <c r="N90" s="268" t="s">
        <v>496</v>
      </c>
      <c r="O90" s="267"/>
      <c r="P90" s="255"/>
      <c r="Q90" s="256"/>
      <c r="R90" s="161">
        <f t="shared" si="5"/>
        <v>0.33000000000000007</v>
      </c>
    </row>
    <row r="91" spans="1:18" s="210" customFormat="1" ht="38.25" customHeight="1">
      <c r="A91" s="152">
        <f>IF(E91=12,"",COUNTA($E$9:$E91))</f>
        <v>66</v>
      </c>
      <c r="B91" s="259" t="s">
        <v>641</v>
      </c>
      <c r="C91" s="266"/>
      <c r="D91" s="255" t="s">
        <v>642</v>
      </c>
      <c r="E91" s="155" t="s">
        <v>137</v>
      </c>
      <c r="F91" s="255" t="s">
        <v>196</v>
      </c>
      <c r="G91" s="255" t="s">
        <v>41</v>
      </c>
      <c r="H91" s="255" t="s">
        <v>79</v>
      </c>
      <c r="I91" s="255" t="s">
        <v>236</v>
      </c>
      <c r="J91" s="255"/>
      <c r="K91" s="255" t="s">
        <v>196</v>
      </c>
      <c r="L91" s="255" t="s">
        <v>42</v>
      </c>
      <c r="M91" s="255" t="s">
        <v>116</v>
      </c>
      <c r="N91" s="255" t="s">
        <v>207</v>
      </c>
      <c r="O91" s="267"/>
      <c r="P91" s="255"/>
      <c r="Q91" s="256"/>
      <c r="R91" s="161">
        <f t="shared" si="5"/>
        <v>0.33000000000000007</v>
      </c>
    </row>
    <row r="92" spans="1:18" s="207" customFormat="1" ht="38.25" customHeight="1">
      <c r="A92" s="152"/>
      <c r="B92" s="739" t="s">
        <v>130</v>
      </c>
      <c r="C92" s="739"/>
      <c r="D92" s="269"/>
      <c r="E92" s="167"/>
      <c r="F92" s="213"/>
      <c r="G92" s="213"/>
      <c r="H92" s="213"/>
      <c r="I92" s="213"/>
      <c r="J92" s="213"/>
      <c r="K92" s="213"/>
      <c r="L92" s="213"/>
      <c r="M92" s="213"/>
      <c r="N92" s="213"/>
      <c r="O92" s="270"/>
      <c r="P92" s="213"/>
      <c r="Q92" s="196"/>
      <c r="R92" s="161">
        <f t="shared" si="5"/>
        <v>0</v>
      </c>
    </row>
    <row r="93" spans="1:18" s="216" customFormat="1" ht="38.25" customHeight="1">
      <c r="A93" s="152">
        <f>IF(E93=12,"",COUNTA($E$9:$E93))</f>
        <v>67</v>
      </c>
      <c r="B93" s="153" t="s">
        <v>348</v>
      </c>
      <c r="C93" s="156"/>
      <c r="D93" s="165" t="s">
        <v>349</v>
      </c>
      <c r="E93" s="155" t="s">
        <v>137</v>
      </c>
      <c r="F93" s="271" t="s">
        <v>196</v>
      </c>
      <c r="G93" s="156">
        <v>4</v>
      </c>
      <c r="H93" s="272" t="s">
        <v>54</v>
      </c>
      <c r="I93" s="273" t="s">
        <v>231</v>
      </c>
      <c r="J93" s="273"/>
      <c r="K93" s="271" t="s">
        <v>196</v>
      </c>
      <c r="L93" s="156">
        <v>5</v>
      </c>
      <c r="M93" s="274" t="s">
        <v>79</v>
      </c>
      <c r="N93" s="273" t="s">
        <v>147</v>
      </c>
      <c r="O93" s="156"/>
      <c r="P93" s="275"/>
      <c r="Q93" s="156"/>
      <c r="R93" s="161">
        <f t="shared" si="5"/>
        <v>0.33000000000000007</v>
      </c>
    </row>
    <row r="94" spans="1:18" s="216" customFormat="1" ht="38.25" customHeight="1">
      <c r="A94" s="152">
        <f>IF(E94=12,"",COUNTA($E$9:$E94))</f>
        <v>68</v>
      </c>
      <c r="B94" s="153" t="s">
        <v>350</v>
      </c>
      <c r="C94" s="165" t="s">
        <v>351</v>
      </c>
      <c r="D94" s="156"/>
      <c r="E94" s="155" t="s">
        <v>137</v>
      </c>
      <c r="F94" s="271" t="s">
        <v>196</v>
      </c>
      <c r="G94" s="156">
        <v>4</v>
      </c>
      <c r="H94" s="272" t="s">
        <v>54</v>
      </c>
      <c r="I94" s="273" t="s">
        <v>231</v>
      </c>
      <c r="J94" s="273"/>
      <c r="K94" s="271" t="s">
        <v>196</v>
      </c>
      <c r="L94" s="156">
        <v>5</v>
      </c>
      <c r="M94" s="274" t="s">
        <v>79</v>
      </c>
      <c r="N94" s="273" t="s">
        <v>147</v>
      </c>
      <c r="O94" s="156"/>
      <c r="P94" s="275"/>
      <c r="Q94" s="156"/>
      <c r="R94" s="161">
        <f t="shared" si="5"/>
        <v>0.33000000000000007</v>
      </c>
    </row>
    <row r="95" spans="1:18" s="216" customFormat="1" ht="38.25" customHeight="1">
      <c r="A95" s="152">
        <f>IF(E95=12,"",COUNTA($E$9:$E95))</f>
        <v>69</v>
      </c>
      <c r="B95" s="191" t="s">
        <v>352</v>
      </c>
      <c r="C95" s="165" t="s">
        <v>353</v>
      </c>
      <c r="D95" s="272"/>
      <c r="E95" s="155" t="s">
        <v>137</v>
      </c>
      <c r="F95" s="271" t="s">
        <v>196</v>
      </c>
      <c r="G95" s="156">
        <v>1</v>
      </c>
      <c r="H95" s="274" t="s">
        <v>135</v>
      </c>
      <c r="I95" s="273" t="s">
        <v>236</v>
      </c>
      <c r="J95" s="273"/>
      <c r="K95" s="271" t="s">
        <v>196</v>
      </c>
      <c r="L95" s="156">
        <v>2</v>
      </c>
      <c r="M95" s="272" t="s">
        <v>81</v>
      </c>
      <c r="N95" s="273" t="s">
        <v>207</v>
      </c>
      <c r="O95" s="156"/>
      <c r="P95" s="275"/>
      <c r="Q95" s="156"/>
      <c r="R95" s="161">
        <f t="shared" si="5"/>
        <v>0.33000000000000007</v>
      </c>
    </row>
    <row r="96" spans="1:18" s="216" customFormat="1" ht="38.25" customHeight="1">
      <c r="A96" s="152">
        <f>IF(E96=12,"",COUNTA($E$9:$E96))</f>
        <v>70</v>
      </c>
      <c r="B96" s="191" t="s">
        <v>354</v>
      </c>
      <c r="C96" s="165" t="s">
        <v>355</v>
      </c>
      <c r="D96" s="272"/>
      <c r="E96" s="170" t="s">
        <v>35</v>
      </c>
      <c r="F96" s="271" t="s">
        <v>286</v>
      </c>
      <c r="G96" s="156">
        <v>8</v>
      </c>
      <c r="H96" s="274" t="s">
        <v>709</v>
      </c>
      <c r="I96" s="273" t="s">
        <v>181</v>
      </c>
      <c r="J96" s="273"/>
      <c r="K96" s="271" t="s">
        <v>286</v>
      </c>
      <c r="L96" s="156">
        <v>9</v>
      </c>
      <c r="M96" s="272" t="s">
        <v>714</v>
      </c>
      <c r="N96" s="273" t="s">
        <v>207</v>
      </c>
      <c r="O96" s="156"/>
      <c r="P96" s="275"/>
      <c r="Q96" s="156"/>
      <c r="R96" s="161">
        <f t="shared" si="5"/>
        <v>0.20000000000000018</v>
      </c>
    </row>
    <row r="97" spans="1:18" s="207" customFormat="1" ht="38.25" customHeight="1">
      <c r="A97" s="152"/>
      <c r="B97" s="172" t="s">
        <v>117</v>
      </c>
      <c r="C97" s="213"/>
      <c r="D97" s="269"/>
      <c r="E97" s="213"/>
      <c r="F97" s="213"/>
      <c r="G97" s="213"/>
      <c r="H97" s="213"/>
      <c r="I97" s="213"/>
      <c r="J97" s="213"/>
      <c r="K97" s="213"/>
      <c r="L97" s="213"/>
      <c r="M97" s="213"/>
      <c r="N97" s="213"/>
      <c r="O97" s="270"/>
      <c r="P97" s="213"/>
      <c r="Q97" s="196"/>
      <c r="R97" s="161">
        <f t="shared" si="5"/>
        <v>0</v>
      </c>
    </row>
    <row r="98" spans="1:18" s="216" customFormat="1" ht="38.25" customHeight="1">
      <c r="A98" s="152">
        <f>IF(E98=12,"",COUNTA($E$9:$E98))</f>
        <v>71</v>
      </c>
      <c r="B98" s="184" t="s">
        <v>432</v>
      </c>
      <c r="C98" s="154" t="s">
        <v>433</v>
      </c>
      <c r="D98" s="154"/>
      <c r="E98" s="155" t="s">
        <v>137</v>
      </c>
      <c r="F98" s="154" t="s">
        <v>434</v>
      </c>
      <c r="G98" s="154" t="s">
        <v>49</v>
      </c>
      <c r="H98" s="154" t="s">
        <v>135</v>
      </c>
      <c r="I98" s="154" t="s">
        <v>236</v>
      </c>
      <c r="J98" s="154"/>
      <c r="K98" s="154" t="s">
        <v>434</v>
      </c>
      <c r="L98" s="154" t="s">
        <v>38</v>
      </c>
      <c r="M98" s="154" t="s">
        <v>81</v>
      </c>
      <c r="N98" s="154" t="s">
        <v>207</v>
      </c>
      <c r="O98" s="154"/>
      <c r="P98" s="154"/>
      <c r="Q98" s="154"/>
      <c r="R98" s="161">
        <f t="shared" si="5"/>
        <v>0.33000000000000007</v>
      </c>
    </row>
    <row r="99" spans="1:18" s="216" customFormat="1" ht="38.25" customHeight="1">
      <c r="A99" s="152">
        <f>IF(E99=12,"",COUNTA($E$9:$E99))</f>
        <v>72</v>
      </c>
      <c r="B99" s="184" t="s">
        <v>435</v>
      </c>
      <c r="C99" s="154"/>
      <c r="D99" s="154" t="s">
        <v>436</v>
      </c>
      <c r="E99" s="155" t="s">
        <v>137</v>
      </c>
      <c r="F99" s="154" t="s">
        <v>434</v>
      </c>
      <c r="G99" s="154" t="s">
        <v>39</v>
      </c>
      <c r="H99" s="154" t="s">
        <v>86</v>
      </c>
      <c r="I99" s="154" t="s">
        <v>138</v>
      </c>
      <c r="J99" s="154"/>
      <c r="K99" s="154" t="s">
        <v>434</v>
      </c>
      <c r="L99" s="154" t="s">
        <v>44</v>
      </c>
      <c r="M99" s="154">
        <v>3.33</v>
      </c>
      <c r="N99" s="154" t="s">
        <v>150</v>
      </c>
      <c r="O99" s="154"/>
      <c r="P99" s="154"/>
      <c r="Q99" s="154"/>
      <c r="R99" s="161">
        <f t="shared" si="5"/>
        <v>0.33000000000000007</v>
      </c>
    </row>
    <row r="100" spans="1:18" s="216" customFormat="1" ht="38.25" customHeight="1">
      <c r="A100" s="152">
        <f>IF(E100=12,"",COUNTA($E$9:$E100))</f>
        <v>73</v>
      </c>
      <c r="B100" s="184" t="s">
        <v>437</v>
      </c>
      <c r="C100" s="154"/>
      <c r="D100" s="154" t="s">
        <v>438</v>
      </c>
      <c r="E100" s="155" t="s">
        <v>137</v>
      </c>
      <c r="F100" s="154" t="s">
        <v>434</v>
      </c>
      <c r="G100" s="154" t="s">
        <v>39</v>
      </c>
      <c r="H100" s="154" t="s">
        <v>86</v>
      </c>
      <c r="I100" s="154" t="s">
        <v>138</v>
      </c>
      <c r="J100" s="154"/>
      <c r="K100" s="154" t="s">
        <v>434</v>
      </c>
      <c r="L100" s="154" t="s">
        <v>44</v>
      </c>
      <c r="M100" s="154">
        <v>3.33</v>
      </c>
      <c r="N100" s="154" t="s">
        <v>150</v>
      </c>
      <c r="O100" s="154"/>
      <c r="P100" s="154"/>
      <c r="Q100" s="154"/>
      <c r="R100" s="161">
        <f t="shared" si="5"/>
        <v>0.33000000000000007</v>
      </c>
    </row>
    <row r="101" spans="1:18" s="216" customFormat="1" ht="38.25" customHeight="1">
      <c r="A101" s="152">
        <f>IF(E101=12,"",COUNTA($E$9:$E101))</f>
        <v>74</v>
      </c>
      <c r="B101" s="184" t="s">
        <v>439</v>
      </c>
      <c r="C101" s="154" t="s">
        <v>440</v>
      </c>
      <c r="D101" s="154"/>
      <c r="E101" s="155" t="s">
        <v>137</v>
      </c>
      <c r="F101" s="154" t="s">
        <v>434</v>
      </c>
      <c r="G101" s="154" t="s">
        <v>41</v>
      </c>
      <c r="H101" s="154" t="s">
        <v>79</v>
      </c>
      <c r="I101" s="154" t="s">
        <v>231</v>
      </c>
      <c r="J101" s="154"/>
      <c r="K101" s="154" t="s">
        <v>434</v>
      </c>
      <c r="L101" s="154" t="s">
        <v>42</v>
      </c>
      <c r="M101" s="154">
        <v>3.99</v>
      </c>
      <c r="N101" s="154" t="s">
        <v>147</v>
      </c>
      <c r="O101" s="154"/>
      <c r="P101" s="154"/>
      <c r="Q101" s="154"/>
      <c r="R101" s="161">
        <f t="shared" si="5"/>
        <v>0.33000000000000007</v>
      </c>
    </row>
    <row r="102" spans="1:18" s="216" customFormat="1" ht="38.25" customHeight="1">
      <c r="A102" s="152">
        <f>IF(E102=12,"",COUNTA($E$9:$E102))</f>
        <v>75</v>
      </c>
      <c r="B102" s="184" t="s">
        <v>441</v>
      </c>
      <c r="C102" s="154" t="s">
        <v>442</v>
      </c>
      <c r="D102" s="154"/>
      <c r="E102" s="155" t="s">
        <v>137</v>
      </c>
      <c r="F102" s="154" t="s">
        <v>434</v>
      </c>
      <c r="G102" s="154" t="s">
        <v>39</v>
      </c>
      <c r="H102" s="154" t="s">
        <v>86</v>
      </c>
      <c r="I102" s="154" t="s">
        <v>162</v>
      </c>
      <c r="J102" s="154"/>
      <c r="K102" s="154" t="s">
        <v>434</v>
      </c>
      <c r="L102" s="154" t="s">
        <v>44</v>
      </c>
      <c r="M102" s="154">
        <v>3.33</v>
      </c>
      <c r="N102" s="154" t="s">
        <v>163</v>
      </c>
      <c r="O102" s="154"/>
      <c r="P102" s="154"/>
      <c r="Q102" s="154"/>
      <c r="R102" s="161">
        <f t="shared" si="5"/>
        <v>0.33000000000000007</v>
      </c>
    </row>
    <row r="103" spans="1:18" s="216" customFormat="1" ht="38.25" customHeight="1">
      <c r="A103" s="152">
        <f>IF(E103=12,"",COUNTA($E$9:$E103))</f>
        <v>76</v>
      </c>
      <c r="B103" s="184" t="s">
        <v>443</v>
      </c>
      <c r="C103" s="154"/>
      <c r="D103" s="154" t="s">
        <v>444</v>
      </c>
      <c r="E103" s="155" t="s">
        <v>188</v>
      </c>
      <c r="F103" s="154" t="s">
        <v>445</v>
      </c>
      <c r="G103" s="154" t="s">
        <v>37</v>
      </c>
      <c r="H103" s="154" t="s">
        <v>80</v>
      </c>
      <c r="I103" s="154" t="s">
        <v>236</v>
      </c>
      <c r="J103" s="154"/>
      <c r="K103" s="154" t="s">
        <v>445</v>
      </c>
      <c r="L103" s="154" t="s">
        <v>40</v>
      </c>
      <c r="M103" s="154">
        <v>4.58</v>
      </c>
      <c r="N103" s="154" t="s">
        <v>207</v>
      </c>
      <c r="O103" s="154"/>
      <c r="P103" s="154"/>
      <c r="Q103" s="154"/>
      <c r="R103" s="161">
        <f t="shared" si="5"/>
        <v>0.3100000000000005</v>
      </c>
    </row>
    <row r="104" spans="1:18" s="216" customFormat="1" ht="38.25" customHeight="1">
      <c r="A104" s="152">
        <f>IF(E104=12,"",COUNTA($E$9:$E104))</f>
        <v>77</v>
      </c>
      <c r="B104" s="184" t="s">
        <v>446</v>
      </c>
      <c r="C104" s="154"/>
      <c r="D104" s="154" t="s">
        <v>447</v>
      </c>
      <c r="E104" s="155" t="s">
        <v>188</v>
      </c>
      <c r="F104" s="154" t="s">
        <v>203</v>
      </c>
      <c r="G104" s="154" t="s">
        <v>43</v>
      </c>
      <c r="H104" s="154" t="s">
        <v>79</v>
      </c>
      <c r="I104" s="154" t="s">
        <v>376</v>
      </c>
      <c r="J104" s="154"/>
      <c r="K104" s="154" t="s">
        <v>203</v>
      </c>
      <c r="L104" s="154" t="s">
        <v>45</v>
      </c>
      <c r="M104" s="154">
        <v>3.86</v>
      </c>
      <c r="N104" s="168" t="s">
        <v>365</v>
      </c>
      <c r="O104" s="154"/>
      <c r="P104" s="154"/>
      <c r="Q104" s="154"/>
      <c r="R104" s="161">
        <f t="shared" si="5"/>
        <v>0.19999999999999973</v>
      </c>
    </row>
    <row r="105" spans="1:18" s="190" customFormat="1" ht="38.25" customHeight="1">
      <c r="A105" s="152"/>
      <c r="B105" s="739" t="s">
        <v>121</v>
      </c>
      <c r="C105" s="739"/>
      <c r="D105" s="214"/>
      <c r="E105" s="196"/>
      <c r="F105" s="276"/>
      <c r="G105" s="213"/>
      <c r="H105" s="213"/>
      <c r="I105" s="277"/>
      <c r="J105" s="196"/>
      <c r="K105" s="276"/>
      <c r="L105" s="213"/>
      <c r="M105" s="196"/>
      <c r="N105" s="278"/>
      <c r="O105" s="213"/>
      <c r="P105" s="206"/>
      <c r="Q105" s="196"/>
      <c r="R105" s="161">
        <f t="shared" si="5"/>
        <v>0</v>
      </c>
    </row>
    <row r="106" spans="1:18" s="216" customFormat="1" ht="38.25" customHeight="1">
      <c r="A106" s="152">
        <f>IF(E106=12,"",COUNTA($E$9:$E106))</f>
        <v>78</v>
      </c>
      <c r="B106" s="184" t="s">
        <v>194</v>
      </c>
      <c r="C106" s="154"/>
      <c r="D106" s="168" t="s">
        <v>195</v>
      </c>
      <c r="E106" s="155" t="s">
        <v>137</v>
      </c>
      <c r="F106" s="154" t="s">
        <v>196</v>
      </c>
      <c r="G106" s="154" t="s">
        <v>38</v>
      </c>
      <c r="H106" s="154" t="s">
        <v>81</v>
      </c>
      <c r="I106" s="154" t="s">
        <v>222</v>
      </c>
      <c r="J106" s="154"/>
      <c r="K106" s="154" t="s">
        <v>196</v>
      </c>
      <c r="L106" s="154" t="s">
        <v>39</v>
      </c>
      <c r="M106" s="154" t="s">
        <v>86</v>
      </c>
      <c r="N106" s="154" t="s">
        <v>223</v>
      </c>
      <c r="O106" s="154"/>
      <c r="P106" s="189"/>
      <c r="Q106" s="154"/>
      <c r="R106" s="161">
        <f t="shared" si="5"/>
        <v>0.33000000000000007</v>
      </c>
    </row>
    <row r="107" spans="1:18" s="216" customFormat="1" ht="38.25" customHeight="1">
      <c r="A107" s="152">
        <f>IF(E107=12,"",COUNTA($E$9:$E107))</f>
        <v>79</v>
      </c>
      <c r="B107" s="153" t="s">
        <v>198</v>
      </c>
      <c r="C107" s="279"/>
      <c r="D107" s="272" t="s">
        <v>199</v>
      </c>
      <c r="E107" s="155" t="s">
        <v>137</v>
      </c>
      <c r="F107" s="189" t="s">
        <v>200</v>
      </c>
      <c r="G107" s="159">
        <v>3</v>
      </c>
      <c r="H107" s="165" t="s">
        <v>86</v>
      </c>
      <c r="I107" s="188" t="s">
        <v>370</v>
      </c>
      <c r="J107" s="159"/>
      <c r="K107" s="189" t="s">
        <v>200</v>
      </c>
      <c r="L107" s="159">
        <v>4</v>
      </c>
      <c r="M107" s="165" t="s">
        <v>54</v>
      </c>
      <c r="N107" s="188" t="s">
        <v>371</v>
      </c>
      <c r="O107" s="154"/>
      <c r="P107" s="189"/>
      <c r="Q107" s="154"/>
      <c r="R107" s="161">
        <f t="shared" si="5"/>
        <v>0.33000000000000007</v>
      </c>
    </row>
    <row r="108" spans="1:18" s="216" customFormat="1" ht="38.25" customHeight="1">
      <c r="A108" s="152">
        <f>IF(E108=12,"",COUNTA($E$9:$E108))</f>
        <v>80</v>
      </c>
      <c r="B108" s="184" t="s">
        <v>201</v>
      </c>
      <c r="C108" s="272" t="s">
        <v>202</v>
      </c>
      <c r="D108" s="154"/>
      <c r="E108" s="170" t="s">
        <v>35</v>
      </c>
      <c r="F108" s="159" t="s">
        <v>286</v>
      </c>
      <c r="G108" s="154" t="s">
        <v>50</v>
      </c>
      <c r="H108" s="154" t="s">
        <v>713</v>
      </c>
      <c r="I108" s="168" t="s">
        <v>167</v>
      </c>
      <c r="J108" s="154"/>
      <c r="K108" s="159" t="s">
        <v>203</v>
      </c>
      <c r="L108" s="154" t="s">
        <v>37</v>
      </c>
      <c r="M108" s="154" t="s">
        <v>709</v>
      </c>
      <c r="N108" s="168" t="s">
        <v>150</v>
      </c>
      <c r="O108" s="154"/>
      <c r="P108" s="189"/>
      <c r="Q108" s="154"/>
      <c r="R108" s="161">
        <f t="shared" si="5"/>
        <v>0.19999999999999973</v>
      </c>
    </row>
    <row r="109" spans="1:18" s="207" customFormat="1" ht="38.25" customHeight="1">
      <c r="A109" s="152"/>
      <c r="B109" s="739" t="s">
        <v>111</v>
      </c>
      <c r="C109" s="739"/>
      <c r="D109" s="269"/>
      <c r="E109" s="213"/>
      <c r="F109" s="213"/>
      <c r="G109" s="213"/>
      <c r="H109" s="213"/>
      <c r="I109" s="213"/>
      <c r="J109" s="213"/>
      <c r="K109" s="213"/>
      <c r="L109" s="213"/>
      <c r="M109" s="213"/>
      <c r="N109" s="213"/>
      <c r="O109" s="270"/>
      <c r="P109" s="213"/>
      <c r="Q109" s="196"/>
      <c r="R109" s="161">
        <f t="shared" si="5"/>
        <v>0</v>
      </c>
    </row>
    <row r="110" spans="1:18" s="230" customFormat="1" ht="38.25" customHeight="1">
      <c r="A110" s="152">
        <f>IF(E110=12,"",COUNTA($E$9:$E110))</f>
        <v>81</v>
      </c>
      <c r="B110" s="191" t="s">
        <v>542</v>
      </c>
      <c r="C110" s="168"/>
      <c r="D110" s="226" t="s">
        <v>543</v>
      </c>
      <c r="E110" s="155" t="s">
        <v>137</v>
      </c>
      <c r="F110" s="226" t="s">
        <v>196</v>
      </c>
      <c r="G110" s="156">
        <v>3</v>
      </c>
      <c r="H110" s="272" t="s">
        <v>86</v>
      </c>
      <c r="I110" s="226" t="s">
        <v>162</v>
      </c>
      <c r="J110" s="156"/>
      <c r="K110" s="226" t="s">
        <v>196</v>
      </c>
      <c r="L110" s="156">
        <v>4</v>
      </c>
      <c r="M110" s="272">
        <f>H110+0.33</f>
        <v>3.33</v>
      </c>
      <c r="N110" s="226" t="s">
        <v>163</v>
      </c>
      <c r="O110" s="159"/>
      <c r="P110" s="228"/>
      <c r="Q110" s="280"/>
      <c r="R110" s="161">
        <f t="shared" si="5"/>
        <v>0.33000000000000007</v>
      </c>
    </row>
    <row r="111" spans="1:18" s="230" customFormat="1" ht="38.25" customHeight="1">
      <c r="A111" s="152">
        <f>IF(E111=12,"",COUNTA($E$9:$E111))</f>
        <v>82</v>
      </c>
      <c r="B111" s="191" t="s">
        <v>544</v>
      </c>
      <c r="C111" s="226"/>
      <c r="D111" s="168" t="s">
        <v>545</v>
      </c>
      <c r="E111" s="155" t="s">
        <v>137</v>
      </c>
      <c r="F111" s="226" t="s">
        <v>196</v>
      </c>
      <c r="G111" s="156">
        <v>5</v>
      </c>
      <c r="H111" s="272" t="s">
        <v>79</v>
      </c>
      <c r="I111" s="226" t="s">
        <v>222</v>
      </c>
      <c r="J111" s="156"/>
      <c r="K111" s="226" t="s">
        <v>196</v>
      </c>
      <c r="L111" s="156">
        <v>6</v>
      </c>
      <c r="M111" s="272">
        <f>H111+0.33</f>
        <v>3.99</v>
      </c>
      <c r="N111" s="226" t="s">
        <v>223</v>
      </c>
      <c r="O111" s="159"/>
      <c r="P111" s="228"/>
      <c r="Q111" s="280"/>
      <c r="R111" s="161">
        <f t="shared" si="5"/>
        <v>0.33000000000000007</v>
      </c>
    </row>
    <row r="112" spans="1:18" s="230" customFormat="1" ht="38.25" customHeight="1">
      <c r="A112" s="152">
        <f>IF(E112=12,"",COUNTA($E$9:$E112))</f>
        <v>83</v>
      </c>
      <c r="B112" s="191" t="s">
        <v>546</v>
      </c>
      <c r="C112" s="226"/>
      <c r="D112" s="226" t="s">
        <v>547</v>
      </c>
      <c r="E112" s="155" t="s">
        <v>137</v>
      </c>
      <c r="F112" s="226" t="s">
        <v>196</v>
      </c>
      <c r="G112" s="156">
        <v>3</v>
      </c>
      <c r="H112" s="272" t="s">
        <v>86</v>
      </c>
      <c r="I112" s="226" t="s">
        <v>407</v>
      </c>
      <c r="J112" s="156"/>
      <c r="K112" s="226" t="s">
        <v>196</v>
      </c>
      <c r="L112" s="156">
        <v>4</v>
      </c>
      <c r="M112" s="272">
        <f>H112+0.33</f>
        <v>3.33</v>
      </c>
      <c r="N112" s="226" t="s">
        <v>387</v>
      </c>
      <c r="O112" s="159"/>
      <c r="P112" s="228"/>
      <c r="Q112" s="280"/>
      <c r="R112" s="161">
        <f t="shared" si="5"/>
        <v>0.33000000000000007</v>
      </c>
    </row>
    <row r="113" spans="1:18" s="230" customFormat="1" ht="38.25" customHeight="1">
      <c r="A113" s="152">
        <f>IF(E113=12,"",COUNTA($E$9:$E113))</f>
        <v>84</v>
      </c>
      <c r="B113" s="191" t="s">
        <v>548</v>
      </c>
      <c r="C113" s="281" t="s">
        <v>549</v>
      </c>
      <c r="D113" s="226"/>
      <c r="E113" s="155" t="s">
        <v>137</v>
      </c>
      <c r="F113" s="226" t="s">
        <v>196</v>
      </c>
      <c r="G113" s="156">
        <v>5</v>
      </c>
      <c r="H113" s="156">
        <v>3.66</v>
      </c>
      <c r="I113" s="226" t="s">
        <v>364</v>
      </c>
      <c r="J113" s="156"/>
      <c r="K113" s="226" t="s">
        <v>196</v>
      </c>
      <c r="L113" s="156">
        <v>6</v>
      </c>
      <c r="M113" s="272">
        <f>H113+0.33</f>
        <v>3.99</v>
      </c>
      <c r="N113" s="226" t="s">
        <v>365</v>
      </c>
      <c r="O113" s="159"/>
      <c r="P113" s="228"/>
      <c r="Q113" s="280"/>
      <c r="R113" s="161">
        <f t="shared" si="5"/>
        <v>0.33000000000000007</v>
      </c>
    </row>
    <row r="114" spans="1:18" s="230" customFormat="1" ht="38.25" customHeight="1">
      <c r="A114" s="152">
        <f>IF(E114=12,"",COUNTA($E$9:$E114))</f>
        <v>85</v>
      </c>
      <c r="B114" s="191" t="s">
        <v>550</v>
      </c>
      <c r="C114" s="281" t="s">
        <v>551</v>
      </c>
      <c r="D114" s="282"/>
      <c r="E114" s="155" t="s">
        <v>137</v>
      </c>
      <c r="F114" s="226" t="s">
        <v>196</v>
      </c>
      <c r="G114" s="156">
        <v>5</v>
      </c>
      <c r="H114" s="272" t="s">
        <v>79</v>
      </c>
      <c r="I114" s="226" t="s">
        <v>370</v>
      </c>
      <c r="J114" s="156"/>
      <c r="K114" s="226" t="s">
        <v>196</v>
      </c>
      <c r="L114" s="156">
        <v>6</v>
      </c>
      <c r="M114" s="272">
        <f>H114+0.33</f>
        <v>3.99</v>
      </c>
      <c r="N114" s="226" t="s">
        <v>371</v>
      </c>
      <c r="O114" s="159"/>
      <c r="P114" s="228"/>
      <c r="Q114" s="280"/>
      <c r="R114" s="161">
        <f t="shared" si="5"/>
        <v>0.33000000000000007</v>
      </c>
    </row>
    <row r="115" spans="1:18" s="230" customFormat="1" ht="38.25" customHeight="1">
      <c r="A115" s="152">
        <f>IF(E115=12,"",COUNTA($E$9:$E115))</f>
        <v>86</v>
      </c>
      <c r="B115" s="191" t="s">
        <v>552</v>
      </c>
      <c r="C115" s="226" t="s">
        <v>553</v>
      </c>
      <c r="D115" s="226"/>
      <c r="E115" s="170" t="s">
        <v>35</v>
      </c>
      <c r="F115" s="226" t="s">
        <v>286</v>
      </c>
      <c r="G115" s="156">
        <v>6</v>
      </c>
      <c r="H115" s="156">
        <v>2.86</v>
      </c>
      <c r="I115" s="226" t="s">
        <v>554</v>
      </c>
      <c r="J115" s="156"/>
      <c r="K115" s="226" t="s">
        <v>286</v>
      </c>
      <c r="L115" s="156">
        <v>7</v>
      </c>
      <c r="M115" s="272">
        <f>H115+0.2</f>
        <v>3.06</v>
      </c>
      <c r="N115" s="226" t="s">
        <v>420</v>
      </c>
      <c r="O115" s="159"/>
      <c r="P115" s="228"/>
      <c r="Q115" s="280"/>
      <c r="R115" s="161">
        <f t="shared" si="5"/>
        <v>0.20000000000000018</v>
      </c>
    </row>
    <row r="116" spans="1:18" s="190" customFormat="1" ht="38.25" customHeight="1">
      <c r="A116" s="152"/>
      <c r="B116" s="172" t="s">
        <v>94</v>
      </c>
      <c r="C116" s="283"/>
      <c r="D116" s="283"/>
      <c r="E116" s="196"/>
      <c r="F116" s="195"/>
      <c r="G116" s="196"/>
      <c r="H116" s="196"/>
      <c r="I116" s="193"/>
      <c r="J116" s="196"/>
      <c r="K116" s="195"/>
      <c r="L116" s="196"/>
      <c r="M116" s="196"/>
      <c r="N116" s="194"/>
      <c r="O116" s="196"/>
      <c r="P116" s="284"/>
      <c r="Q116" s="206"/>
      <c r="R116" s="161">
        <f t="shared" si="5"/>
        <v>0</v>
      </c>
    </row>
    <row r="117" spans="1:18" s="216" customFormat="1" ht="38.25" customHeight="1">
      <c r="A117" s="152">
        <f>IF(E117=12,"",COUNTA($E$9:$E117))</f>
        <v>87</v>
      </c>
      <c r="B117" s="254" t="s">
        <v>619</v>
      </c>
      <c r="C117" s="285"/>
      <c r="D117" s="286">
        <v>28652</v>
      </c>
      <c r="E117" s="256" t="s">
        <v>137</v>
      </c>
      <c r="F117" s="256" t="s">
        <v>196</v>
      </c>
      <c r="G117" s="256">
        <v>5</v>
      </c>
      <c r="H117" s="287">
        <v>3.66</v>
      </c>
      <c r="I117" s="288" t="s">
        <v>162</v>
      </c>
      <c r="J117" s="256"/>
      <c r="K117" s="256" t="s">
        <v>196</v>
      </c>
      <c r="L117" s="256">
        <v>6</v>
      </c>
      <c r="M117" s="287">
        <v>3.99</v>
      </c>
      <c r="N117" s="288" t="s">
        <v>163</v>
      </c>
      <c r="O117" s="287"/>
      <c r="P117" s="258"/>
      <c r="Q117" s="256"/>
      <c r="R117" s="161">
        <f t="shared" si="5"/>
        <v>0.33000000000000007</v>
      </c>
    </row>
    <row r="118" spans="1:18" s="216" customFormat="1" ht="38.25" customHeight="1">
      <c r="A118" s="152">
        <f>IF(E118=12,"",COUNTA($E$9:$E118))</f>
        <v>88</v>
      </c>
      <c r="B118" s="254" t="s">
        <v>620</v>
      </c>
      <c r="C118" s="285"/>
      <c r="D118" s="288" t="s">
        <v>621</v>
      </c>
      <c r="E118" s="256" t="s">
        <v>137</v>
      </c>
      <c r="F118" s="256" t="s">
        <v>196</v>
      </c>
      <c r="G118" s="256">
        <v>4</v>
      </c>
      <c r="H118" s="287">
        <v>3.33</v>
      </c>
      <c r="I118" s="288" t="s">
        <v>268</v>
      </c>
      <c r="J118" s="256"/>
      <c r="K118" s="256" t="s">
        <v>196</v>
      </c>
      <c r="L118" s="256">
        <v>5</v>
      </c>
      <c r="M118" s="287">
        <v>3.66</v>
      </c>
      <c r="N118" s="288" t="s">
        <v>420</v>
      </c>
      <c r="O118" s="287"/>
      <c r="P118" s="258"/>
      <c r="Q118" s="256"/>
      <c r="R118" s="161">
        <f t="shared" si="5"/>
        <v>0.33000000000000007</v>
      </c>
    </row>
    <row r="119" spans="1:18" s="216" customFormat="1" ht="38.25" customHeight="1">
      <c r="A119" s="152">
        <f>IF(E119=12,"",COUNTA($E$9:$E119))</f>
        <v>89</v>
      </c>
      <c r="B119" s="254" t="s">
        <v>622</v>
      </c>
      <c r="C119" s="285"/>
      <c r="D119" s="288" t="s">
        <v>623</v>
      </c>
      <c r="E119" s="256" t="s">
        <v>137</v>
      </c>
      <c r="F119" s="256" t="s">
        <v>196</v>
      </c>
      <c r="G119" s="256">
        <v>8</v>
      </c>
      <c r="H119" s="287">
        <v>4.6500000000000004</v>
      </c>
      <c r="I119" s="288" t="s">
        <v>162</v>
      </c>
      <c r="J119" s="256"/>
      <c r="K119" s="256" t="s">
        <v>196</v>
      </c>
      <c r="L119" s="256">
        <v>9</v>
      </c>
      <c r="M119" s="287">
        <v>4.9800000000000004</v>
      </c>
      <c r="N119" s="288" t="s">
        <v>163</v>
      </c>
      <c r="O119" s="287"/>
      <c r="P119" s="258"/>
      <c r="Q119" s="256"/>
      <c r="R119" s="161">
        <f t="shared" ref="R119:R149" si="6">M119-H119</f>
        <v>0.33000000000000007</v>
      </c>
    </row>
    <row r="120" spans="1:18" s="216" customFormat="1" ht="38.25" customHeight="1">
      <c r="A120" s="152">
        <f>IF(E120=12,"",COUNTA($E$9:$E120))</f>
        <v>90</v>
      </c>
      <c r="B120" s="254" t="s">
        <v>624</v>
      </c>
      <c r="C120" s="285"/>
      <c r="D120" s="288" t="s">
        <v>625</v>
      </c>
      <c r="E120" s="256" t="s">
        <v>137</v>
      </c>
      <c r="F120" s="256" t="s">
        <v>166</v>
      </c>
      <c r="G120" s="256">
        <v>7</v>
      </c>
      <c r="H120" s="287">
        <v>3.06</v>
      </c>
      <c r="I120" s="288" t="s">
        <v>276</v>
      </c>
      <c r="J120" s="256"/>
      <c r="K120" s="256" t="s">
        <v>166</v>
      </c>
      <c r="L120" s="256">
        <v>8</v>
      </c>
      <c r="M120" s="287">
        <v>3.26</v>
      </c>
      <c r="N120" s="288" t="s">
        <v>163</v>
      </c>
      <c r="O120" s="287"/>
      <c r="P120" s="258"/>
      <c r="Q120" s="256"/>
      <c r="R120" s="161">
        <f t="shared" si="6"/>
        <v>0.19999999999999973</v>
      </c>
    </row>
    <row r="121" spans="1:18" s="216" customFormat="1" ht="38.25" customHeight="1">
      <c r="A121" s="152">
        <f>IF(E121=12,"",COUNTA($E$9:$E121))</f>
        <v>91</v>
      </c>
      <c r="B121" s="254" t="s">
        <v>626</v>
      </c>
      <c r="C121" s="285"/>
      <c r="D121" s="288" t="s">
        <v>627</v>
      </c>
      <c r="E121" s="256" t="s">
        <v>137</v>
      </c>
      <c r="F121" s="256" t="s">
        <v>196</v>
      </c>
      <c r="G121" s="256">
        <v>4</v>
      </c>
      <c r="H121" s="287">
        <v>3.33</v>
      </c>
      <c r="I121" s="288" t="s">
        <v>138</v>
      </c>
      <c r="J121" s="256"/>
      <c r="K121" s="256" t="s">
        <v>196</v>
      </c>
      <c r="L121" s="256">
        <v>5</v>
      </c>
      <c r="M121" s="287">
        <v>3.66</v>
      </c>
      <c r="N121" s="288" t="s">
        <v>150</v>
      </c>
      <c r="O121" s="287"/>
      <c r="P121" s="258"/>
      <c r="Q121" s="256"/>
      <c r="R121" s="161">
        <f t="shared" si="6"/>
        <v>0.33000000000000007</v>
      </c>
    </row>
    <row r="122" spans="1:18" s="297" customFormat="1" ht="38.25" customHeight="1">
      <c r="A122" s="152">
        <f>IF(E122=12,"",COUNTA($E$9:$E122))</f>
        <v>92</v>
      </c>
      <c r="B122" s="289" t="s">
        <v>628</v>
      </c>
      <c r="C122" s="290"/>
      <c r="D122" s="291" t="s">
        <v>629</v>
      </c>
      <c r="E122" s="292" t="s">
        <v>137</v>
      </c>
      <c r="F122" s="292" t="s">
        <v>258</v>
      </c>
      <c r="G122" s="292">
        <v>2</v>
      </c>
      <c r="H122" s="293">
        <v>4.34</v>
      </c>
      <c r="I122" s="294" t="s">
        <v>236</v>
      </c>
      <c r="J122" s="292"/>
      <c r="K122" s="292" t="s">
        <v>258</v>
      </c>
      <c r="L122" s="292">
        <v>3</v>
      </c>
      <c r="M122" s="293">
        <v>4.68</v>
      </c>
      <c r="N122" s="294" t="s">
        <v>207</v>
      </c>
      <c r="O122" s="293"/>
      <c r="P122" s="295"/>
      <c r="Q122" s="292"/>
      <c r="R122" s="296">
        <f t="shared" si="6"/>
        <v>0.33999999999999986</v>
      </c>
    </row>
    <row r="123" spans="1:18" s="207" customFormat="1" ht="38.25" customHeight="1">
      <c r="A123" s="152"/>
      <c r="B123" s="224" t="s">
        <v>103</v>
      </c>
      <c r="C123" s="213"/>
      <c r="D123" s="269"/>
      <c r="E123" s="213"/>
      <c r="F123" s="213"/>
      <c r="G123" s="213"/>
      <c r="H123" s="213"/>
      <c r="I123" s="213"/>
      <c r="J123" s="213"/>
      <c r="K123" s="213"/>
      <c r="L123" s="213"/>
      <c r="M123" s="213"/>
      <c r="N123" s="213"/>
      <c r="O123" s="270"/>
      <c r="P123" s="213"/>
      <c r="Q123" s="196"/>
      <c r="R123" s="161">
        <f t="shared" si="6"/>
        <v>0</v>
      </c>
    </row>
    <row r="124" spans="1:18" s="145" customFormat="1" ht="37.950000000000003" customHeight="1">
      <c r="A124" s="152">
        <f>IF(E124=12,"",COUNTA($E$9:$E124))</f>
        <v>93</v>
      </c>
      <c r="B124" s="163" t="s">
        <v>557</v>
      </c>
      <c r="C124" s="298"/>
      <c r="D124" s="198" t="s">
        <v>558</v>
      </c>
      <c r="E124" s="155" t="s">
        <v>137</v>
      </c>
      <c r="F124" s="155" t="s">
        <v>196</v>
      </c>
      <c r="G124" s="155">
        <v>5</v>
      </c>
      <c r="H124" s="299">
        <v>3.66</v>
      </c>
      <c r="I124" s="198" t="s">
        <v>236</v>
      </c>
      <c r="J124" s="155"/>
      <c r="K124" s="155" t="s">
        <v>196</v>
      </c>
      <c r="L124" s="155">
        <v>6</v>
      </c>
      <c r="M124" s="155">
        <v>3.99</v>
      </c>
      <c r="N124" s="198" t="s">
        <v>207</v>
      </c>
      <c r="O124" s="155"/>
      <c r="P124" s="160"/>
      <c r="Q124" s="300"/>
      <c r="R124" s="161">
        <f t="shared" si="6"/>
        <v>0.33000000000000007</v>
      </c>
    </row>
    <row r="125" spans="1:18" s="303" customFormat="1" ht="38.25" customHeight="1">
      <c r="A125" s="152"/>
      <c r="B125" s="224" t="s">
        <v>105</v>
      </c>
      <c r="C125" s="301"/>
      <c r="D125" s="301"/>
      <c r="E125" s="301"/>
      <c r="F125" s="251"/>
      <c r="G125" s="301"/>
      <c r="H125" s="301"/>
      <c r="I125" s="251"/>
      <c r="J125" s="301"/>
      <c r="K125" s="251"/>
      <c r="L125" s="301"/>
      <c r="M125" s="301"/>
      <c r="N125" s="251"/>
      <c r="O125" s="301"/>
      <c r="P125" s="302"/>
      <c r="Q125" s="301"/>
      <c r="R125" s="161">
        <f t="shared" si="6"/>
        <v>0</v>
      </c>
    </row>
    <row r="126" spans="1:18" s="216" customFormat="1" ht="38.25" customHeight="1">
      <c r="A126" s="152">
        <f>IF(E126=12,"",COUNTA($E$9:$E126))</f>
        <v>94</v>
      </c>
      <c r="B126" s="184" t="s">
        <v>274</v>
      </c>
      <c r="C126" s="168"/>
      <c r="D126" s="168" t="s">
        <v>275</v>
      </c>
      <c r="E126" s="155" t="s">
        <v>137</v>
      </c>
      <c r="F126" s="154" t="s">
        <v>166</v>
      </c>
      <c r="G126" s="154" t="s">
        <v>37</v>
      </c>
      <c r="H126" s="274" t="s">
        <v>709</v>
      </c>
      <c r="I126" s="168" t="s">
        <v>276</v>
      </c>
      <c r="J126" s="154"/>
      <c r="K126" s="154" t="s">
        <v>166</v>
      </c>
      <c r="L126" s="154" t="s">
        <v>40</v>
      </c>
      <c r="M126" s="272" t="s">
        <v>714</v>
      </c>
      <c r="N126" s="168" t="s">
        <v>163</v>
      </c>
      <c r="O126" s="154"/>
      <c r="P126" s="209"/>
      <c r="Q126" s="154"/>
      <c r="R126" s="161">
        <f t="shared" si="6"/>
        <v>0.20000000000000018</v>
      </c>
    </row>
    <row r="127" spans="1:18" s="216" customFormat="1" ht="38.25" customHeight="1">
      <c r="A127" s="152">
        <f>IF(E127=12,"",COUNTA($E$9:$E127))</f>
        <v>95</v>
      </c>
      <c r="B127" s="184" t="s">
        <v>277</v>
      </c>
      <c r="C127" s="168"/>
      <c r="D127" s="168" t="s">
        <v>278</v>
      </c>
      <c r="E127" s="155" t="s">
        <v>137</v>
      </c>
      <c r="F127" s="154" t="s">
        <v>196</v>
      </c>
      <c r="G127" s="154" t="s">
        <v>39</v>
      </c>
      <c r="H127" s="154" t="s">
        <v>86</v>
      </c>
      <c r="I127" s="168" t="s">
        <v>162</v>
      </c>
      <c r="J127" s="154"/>
      <c r="K127" s="154" t="s">
        <v>196</v>
      </c>
      <c r="L127" s="154" t="s">
        <v>44</v>
      </c>
      <c r="M127" s="154" t="s">
        <v>54</v>
      </c>
      <c r="N127" s="168" t="s">
        <v>163</v>
      </c>
      <c r="O127" s="154"/>
      <c r="P127" s="209"/>
      <c r="Q127" s="154"/>
      <c r="R127" s="161">
        <f t="shared" si="6"/>
        <v>0.33000000000000007</v>
      </c>
    </row>
    <row r="128" spans="1:18" s="216" customFormat="1" ht="38.25" customHeight="1">
      <c r="A128" s="152">
        <f>IF(E128=12,"",COUNTA($E$9:$E128))</f>
        <v>96</v>
      </c>
      <c r="B128" s="184" t="s">
        <v>279</v>
      </c>
      <c r="C128" s="168"/>
      <c r="D128" s="168" t="s">
        <v>280</v>
      </c>
      <c r="E128" s="155" t="s">
        <v>137</v>
      </c>
      <c r="F128" s="154" t="s">
        <v>196</v>
      </c>
      <c r="G128" s="154" t="s">
        <v>42</v>
      </c>
      <c r="H128" s="154" t="s">
        <v>116</v>
      </c>
      <c r="I128" s="168" t="s">
        <v>236</v>
      </c>
      <c r="J128" s="154"/>
      <c r="K128" s="154" t="s">
        <v>196</v>
      </c>
      <c r="L128" s="154" t="s">
        <v>50</v>
      </c>
      <c r="M128" s="154" t="s">
        <v>115</v>
      </c>
      <c r="N128" s="168" t="s">
        <v>207</v>
      </c>
      <c r="O128" s="154"/>
      <c r="P128" s="209"/>
      <c r="Q128" s="154"/>
      <c r="R128" s="161">
        <f t="shared" si="6"/>
        <v>0.33000000000000007</v>
      </c>
    </row>
    <row r="129" spans="1:18" s="183" customFormat="1" ht="38.25" customHeight="1">
      <c r="A129" s="152"/>
      <c r="B129" s="739" t="s">
        <v>92</v>
      </c>
      <c r="C129" s="739"/>
      <c r="D129" s="213"/>
      <c r="E129" s="231"/>
      <c r="F129" s="213"/>
      <c r="G129" s="196"/>
      <c r="H129" s="213"/>
      <c r="I129" s="213"/>
      <c r="J129" s="213"/>
      <c r="K129" s="213"/>
      <c r="L129" s="196"/>
      <c r="M129" s="213"/>
      <c r="N129" s="213"/>
      <c r="O129" s="213"/>
      <c r="P129" s="213"/>
      <c r="Q129" s="196"/>
      <c r="R129" s="161">
        <f t="shared" si="6"/>
        <v>0</v>
      </c>
    </row>
    <row r="130" spans="1:18" s="216" customFormat="1" ht="38.25" customHeight="1">
      <c r="A130" s="152">
        <f>IF(E130=12,"",COUNTA($E$9:$E130))</f>
        <v>97</v>
      </c>
      <c r="B130" s="153" t="s">
        <v>596</v>
      </c>
      <c r="C130" s="168"/>
      <c r="D130" s="168" t="s">
        <v>597</v>
      </c>
      <c r="E130" s="155" t="s">
        <v>137</v>
      </c>
      <c r="F130" s="189" t="s">
        <v>258</v>
      </c>
      <c r="G130" s="159">
        <v>2</v>
      </c>
      <c r="H130" s="159">
        <v>4.34</v>
      </c>
      <c r="I130" s="188" t="s">
        <v>236</v>
      </c>
      <c r="J130" s="159"/>
      <c r="K130" s="189" t="s">
        <v>258</v>
      </c>
      <c r="L130" s="159">
        <v>3</v>
      </c>
      <c r="M130" s="159">
        <v>4.68</v>
      </c>
      <c r="N130" s="188" t="s">
        <v>207</v>
      </c>
      <c r="O130" s="159"/>
      <c r="P130" s="304"/>
      <c r="Q130" s="159"/>
      <c r="R130" s="161">
        <f t="shared" si="6"/>
        <v>0.33999999999999986</v>
      </c>
    </row>
    <row r="131" spans="1:18" s="216" customFormat="1" ht="38.25" customHeight="1">
      <c r="A131" s="152">
        <f>IF(E131=12,"",COUNTA($E$9:$E131))</f>
        <v>98</v>
      </c>
      <c r="B131" s="153" t="s">
        <v>598</v>
      </c>
      <c r="C131" s="168"/>
      <c r="D131" s="305" t="s">
        <v>599</v>
      </c>
      <c r="E131" s="155" t="s">
        <v>188</v>
      </c>
      <c r="F131" s="189" t="s">
        <v>292</v>
      </c>
      <c r="G131" s="159">
        <v>6</v>
      </c>
      <c r="H131" s="159">
        <v>3.65</v>
      </c>
      <c r="I131" s="188" t="s">
        <v>236</v>
      </c>
      <c r="J131" s="159"/>
      <c r="K131" s="189" t="s">
        <v>292</v>
      </c>
      <c r="L131" s="159">
        <v>7</v>
      </c>
      <c r="M131" s="159">
        <v>3.96</v>
      </c>
      <c r="N131" s="188" t="s">
        <v>207</v>
      </c>
      <c r="O131" s="159"/>
      <c r="P131" s="304"/>
      <c r="Q131" s="159"/>
      <c r="R131" s="161">
        <f t="shared" si="6"/>
        <v>0.31000000000000005</v>
      </c>
    </row>
    <row r="132" spans="1:18" s="148" customFormat="1" ht="38.25" customHeight="1">
      <c r="A132" s="152"/>
      <c r="B132" s="739" t="s">
        <v>87</v>
      </c>
      <c r="C132" s="739"/>
      <c r="D132" s="306"/>
      <c r="E132" s="167"/>
      <c r="F132" s="195"/>
      <c r="G132" s="167"/>
      <c r="H132" s="167"/>
      <c r="I132" s="194"/>
      <c r="J132" s="167"/>
      <c r="K132" s="195"/>
      <c r="L132" s="167"/>
      <c r="M132" s="167"/>
      <c r="N132" s="194"/>
      <c r="O132" s="167"/>
      <c r="P132" s="307"/>
      <c r="Q132" s="167"/>
      <c r="R132" s="161">
        <f t="shared" si="6"/>
        <v>0</v>
      </c>
    </row>
    <row r="133" spans="1:18" s="216" customFormat="1" ht="38.25" customHeight="1">
      <c r="A133" s="152">
        <f>IF(E133=12,"",COUNTA($E$9:$E133))</f>
        <v>99</v>
      </c>
      <c r="B133" s="153" t="s">
        <v>310</v>
      </c>
      <c r="C133" s="188" t="s">
        <v>311</v>
      </c>
      <c r="D133" s="279"/>
      <c r="E133" s="170" t="s">
        <v>35</v>
      </c>
      <c r="F133" s="308" t="s">
        <v>286</v>
      </c>
      <c r="G133" s="159">
        <v>7</v>
      </c>
      <c r="H133" s="159">
        <v>3.06</v>
      </c>
      <c r="I133" s="188" t="s">
        <v>181</v>
      </c>
      <c r="J133" s="159"/>
      <c r="K133" s="308" t="s">
        <v>286</v>
      </c>
      <c r="L133" s="159">
        <v>8</v>
      </c>
      <c r="M133" s="159">
        <v>3.26</v>
      </c>
      <c r="N133" s="188" t="s">
        <v>207</v>
      </c>
      <c r="O133" s="159"/>
      <c r="P133" s="309"/>
      <c r="Q133" s="209"/>
      <c r="R133" s="161">
        <f t="shared" si="6"/>
        <v>0.19999999999999973</v>
      </c>
    </row>
    <row r="134" spans="1:18" s="216" customFormat="1" ht="38.25" customHeight="1">
      <c r="A134" s="152">
        <f>IF(E134=12,"",COUNTA($E$9:$E134))</f>
        <v>100</v>
      </c>
      <c r="B134" s="153" t="s">
        <v>312</v>
      </c>
      <c r="C134" s="188" t="s">
        <v>313</v>
      </c>
      <c r="D134" s="273"/>
      <c r="E134" s="155" t="s">
        <v>137</v>
      </c>
      <c r="F134" s="189" t="s">
        <v>196</v>
      </c>
      <c r="G134" s="159">
        <v>5</v>
      </c>
      <c r="H134" s="159">
        <v>3.66</v>
      </c>
      <c r="I134" s="188" t="s">
        <v>231</v>
      </c>
      <c r="J134" s="159"/>
      <c r="K134" s="189" t="s">
        <v>196</v>
      </c>
      <c r="L134" s="159">
        <v>6</v>
      </c>
      <c r="M134" s="159">
        <v>3.99</v>
      </c>
      <c r="N134" s="188" t="s">
        <v>147</v>
      </c>
      <c r="O134" s="159"/>
      <c r="P134" s="309"/>
      <c r="Q134" s="209"/>
      <c r="R134" s="161">
        <f t="shared" si="6"/>
        <v>0.33000000000000007</v>
      </c>
    </row>
    <row r="135" spans="1:18" s="216" customFormat="1" ht="38.25" customHeight="1">
      <c r="A135" s="152">
        <f>IF(E135=12,"",COUNTA($E$9:$E135))</f>
        <v>101</v>
      </c>
      <c r="B135" s="153" t="s">
        <v>314</v>
      </c>
      <c r="C135" s="273" t="s">
        <v>315</v>
      </c>
      <c r="D135" s="188"/>
      <c r="E135" s="155" t="s">
        <v>137</v>
      </c>
      <c r="F135" s="189" t="s">
        <v>196</v>
      </c>
      <c r="G135" s="159">
        <v>5</v>
      </c>
      <c r="H135" s="159">
        <v>3.66</v>
      </c>
      <c r="I135" s="308" t="s">
        <v>231</v>
      </c>
      <c r="J135" s="159"/>
      <c r="K135" s="189" t="s">
        <v>196</v>
      </c>
      <c r="L135" s="159">
        <v>6</v>
      </c>
      <c r="M135" s="159">
        <v>3.99</v>
      </c>
      <c r="N135" s="188" t="s">
        <v>147</v>
      </c>
      <c r="O135" s="309"/>
      <c r="P135" s="159"/>
      <c r="Q135" s="188"/>
      <c r="R135" s="161">
        <f t="shared" si="6"/>
        <v>0.33000000000000007</v>
      </c>
    </row>
    <row r="136" spans="1:18" s="216" customFormat="1" ht="38.25" customHeight="1">
      <c r="A136" s="152">
        <f>IF(E136=12,"",COUNTA($E$9:$E136))</f>
        <v>102</v>
      </c>
      <c r="B136" s="153" t="s">
        <v>316</v>
      </c>
      <c r="C136" s="187"/>
      <c r="D136" s="187" t="s">
        <v>317</v>
      </c>
      <c r="E136" s="155" t="s">
        <v>137</v>
      </c>
      <c r="F136" s="189" t="s">
        <v>196</v>
      </c>
      <c r="G136" s="159">
        <v>3</v>
      </c>
      <c r="H136" s="154" t="s">
        <v>86</v>
      </c>
      <c r="I136" s="188" t="s">
        <v>138</v>
      </c>
      <c r="J136" s="159"/>
      <c r="K136" s="189" t="str">
        <f>F136</f>
        <v>V.07.03.29</v>
      </c>
      <c r="L136" s="159">
        <v>4</v>
      </c>
      <c r="M136" s="154" t="s">
        <v>54</v>
      </c>
      <c r="N136" s="188" t="s">
        <v>150</v>
      </c>
      <c r="O136" s="159"/>
      <c r="P136" s="309"/>
      <c r="Q136" s="209"/>
      <c r="R136" s="161">
        <f t="shared" si="6"/>
        <v>0.33000000000000007</v>
      </c>
    </row>
    <row r="137" spans="1:18" s="216" customFormat="1" ht="38.25" customHeight="1">
      <c r="A137" s="152">
        <f>IF(E137=12,"",COUNTA($E$9:$E137))</f>
        <v>103</v>
      </c>
      <c r="B137" s="153" t="s">
        <v>318</v>
      </c>
      <c r="C137" s="188"/>
      <c r="D137" s="273">
        <v>32852</v>
      </c>
      <c r="E137" s="155" t="s">
        <v>137</v>
      </c>
      <c r="F137" s="189" t="s">
        <v>196</v>
      </c>
      <c r="G137" s="159">
        <v>3</v>
      </c>
      <c r="H137" s="154" t="s">
        <v>86</v>
      </c>
      <c r="I137" s="188" t="s">
        <v>319</v>
      </c>
      <c r="J137" s="159"/>
      <c r="K137" s="189" t="s">
        <v>196</v>
      </c>
      <c r="L137" s="159">
        <v>4</v>
      </c>
      <c r="M137" s="154" t="s">
        <v>54</v>
      </c>
      <c r="N137" s="188" t="s">
        <v>320</v>
      </c>
      <c r="O137" s="159"/>
      <c r="P137" s="309"/>
      <c r="Q137" s="209"/>
      <c r="R137" s="161">
        <f t="shared" si="6"/>
        <v>0.33000000000000007</v>
      </c>
    </row>
    <row r="138" spans="1:18" s="216" customFormat="1" ht="38.25" customHeight="1">
      <c r="A138" s="152">
        <f>IF(E138=12,"",COUNTA($E$9:$E138))</f>
        <v>104</v>
      </c>
      <c r="B138" s="153" t="s">
        <v>321</v>
      </c>
      <c r="C138" s="188" t="s">
        <v>322</v>
      </c>
      <c r="D138" s="279"/>
      <c r="E138" s="155" t="s">
        <v>137</v>
      </c>
      <c r="F138" s="189" t="s">
        <v>196</v>
      </c>
      <c r="G138" s="159">
        <v>3</v>
      </c>
      <c r="H138" s="154" t="s">
        <v>86</v>
      </c>
      <c r="I138" s="188" t="s">
        <v>323</v>
      </c>
      <c r="J138" s="159"/>
      <c r="K138" s="189" t="s">
        <v>196</v>
      </c>
      <c r="L138" s="159">
        <v>4</v>
      </c>
      <c r="M138" s="154" t="s">
        <v>54</v>
      </c>
      <c r="N138" s="188" t="s">
        <v>147</v>
      </c>
      <c r="O138" s="159"/>
      <c r="P138" s="309"/>
      <c r="Q138" s="209"/>
      <c r="R138" s="161">
        <f t="shared" si="6"/>
        <v>0.33000000000000007</v>
      </c>
    </row>
    <row r="139" spans="1:18" s="190" customFormat="1" ht="38.25" customHeight="1">
      <c r="A139" s="152">
        <f>IF(E139=12,"",COUNTA($E$9:$E139))</f>
        <v>105</v>
      </c>
      <c r="B139" s="153" t="s">
        <v>383</v>
      </c>
      <c r="C139" s="279"/>
      <c r="D139" s="273" t="s">
        <v>384</v>
      </c>
      <c r="E139" s="155" t="s">
        <v>137</v>
      </c>
      <c r="F139" s="189" t="s">
        <v>196</v>
      </c>
      <c r="G139" s="159">
        <v>4</v>
      </c>
      <c r="H139" s="272" t="s">
        <v>54</v>
      </c>
      <c r="I139" s="188" t="s">
        <v>231</v>
      </c>
      <c r="J139" s="159"/>
      <c r="K139" s="189" t="s">
        <v>196</v>
      </c>
      <c r="L139" s="159">
        <v>5</v>
      </c>
      <c r="M139" s="274" t="s">
        <v>79</v>
      </c>
      <c r="N139" s="188" t="s">
        <v>365</v>
      </c>
      <c r="O139" s="159"/>
      <c r="P139" s="309"/>
      <c r="Q139" s="159"/>
      <c r="R139" s="161">
        <f t="shared" si="6"/>
        <v>0.33000000000000007</v>
      </c>
    </row>
    <row r="140" spans="1:18" s="216" customFormat="1" ht="38.25" customHeight="1">
      <c r="A140" s="152">
        <f>IF(E140=12,"",COUNTA($E$9:$E140))</f>
        <v>106</v>
      </c>
      <c r="B140" s="153" t="s">
        <v>324</v>
      </c>
      <c r="C140" s="188" t="s">
        <v>325</v>
      </c>
      <c r="D140" s="279"/>
      <c r="E140" s="155" t="s">
        <v>137</v>
      </c>
      <c r="F140" s="189" t="s">
        <v>196</v>
      </c>
      <c r="G140" s="159">
        <v>6</v>
      </c>
      <c r="H140" s="159">
        <v>3.99</v>
      </c>
      <c r="I140" s="188" t="s">
        <v>236</v>
      </c>
      <c r="J140" s="159"/>
      <c r="K140" s="189" t="s">
        <v>196</v>
      </c>
      <c r="L140" s="159">
        <v>7</v>
      </c>
      <c r="M140" s="159">
        <f>H140+0.33</f>
        <v>4.32</v>
      </c>
      <c r="N140" s="188" t="s">
        <v>207</v>
      </c>
      <c r="O140" s="159"/>
      <c r="P140" s="309"/>
      <c r="Q140" s="209"/>
      <c r="R140" s="161">
        <f t="shared" si="6"/>
        <v>0.33000000000000007</v>
      </c>
    </row>
    <row r="141" spans="1:18" s="190" customFormat="1" ht="38.25" customHeight="1">
      <c r="A141" s="152"/>
      <c r="B141" s="739" t="s">
        <v>126</v>
      </c>
      <c r="C141" s="739"/>
      <c r="D141" s="283"/>
      <c r="E141" s="196"/>
      <c r="F141" s="195"/>
      <c r="G141" s="196"/>
      <c r="H141" s="196"/>
      <c r="I141" s="193"/>
      <c r="J141" s="196"/>
      <c r="K141" s="195"/>
      <c r="L141" s="196"/>
      <c r="M141" s="196"/>
      <c r="N141" s="194"/>
      <c r="O141" s="196"/>
      <c r="P141" s="284"/>
      <c r="Q141" s="206"/>
      <c r="R141" s="161">
        <f t="shared" si="6"/>
        <v>0</v>
      </c>
    </row>
    <row r="142" spans="1:18" s="230" customFormat="1" ht="38.25" customHeight="1">
      <c r="A142" s="152">
        <f>IF(E142=12,"",COUNTA($E$9:$E142))</f>
        <v>107</v>
      </c>
      <c r="B142" s="310" t="s">
        <v>232</v>
      </c>
      <c r="C142" s="226"/>
      <c r="D142" s="226" t="s">
        <v>233</v>
      </c>
      <c r="E142" s="155" t="s">
        <v>137</v>
      </c>
      <c r="F142" s="154" t="s">
        <v>196</v>
      </c>
      <c r="G142" s="154" t="s">
        <v>42</v>
      </c>
      <c r="H142" s="154" t="s">
        <v>116</v>
      </c>
      <c r="I142" s="168" t="s">
        <v>231</v>
      </c>
      <c r="J142" s="154"/>
      <c r="K142" s="154" t="s">
        <v>196</v>
      </c>
      <c r="L142" s="154" t="s">
        <v>50</v>
      </c>
      <c r="M142" s="154" t="s">
        <v>115</v>
      </c>
      <c r="N142" s="168" t="s">
        <v>147</v>
      </c>
      <c r="O142" s="311"/>
      <c r="P142" s="311"/>
      <c r="Q142" s="311"/>
      <c r="R142" s="161">
        <f t="shared" si="6"/>
        <v>0.33000000000000007</v>
      </c>
    </row>
    <row r="143" spans="1:18" s="230" customFormat="1" ht="38.25" customHeight="1">
      <c r="A143" s="152">
        <f>IF(E143=12,"",COUNTA($E$9:$E143))</f>
        <v>108</v>
      </c>
      <c r="B143" s="312" t="s">
        <v>234</v>
      </c>
      <c r="C143" s="313"/>
      <c r="D143" s="313" t="s">
        <v>235</v>
      </c>
      <c r="E143" s="155" t="s">
        <v>137</v>
      </c>
      <c r="F143" s="154" t="s">
        <v>196</v>
      </c>
      <c r="G143" s="311">
        <v>5</v>
      </c>
      <c r="H143" s="311">
        <v>3.66</v>
      </c>
      <c r="I143" s="168" t="s">
        <v>236</v>
      </c>
      <c r="J143" s="253"/>
      <c r="K143" s="154" t="s">
        <v>196</v>
      </c>
      <c r="L143" s="311">
        <v>6</v>
      </c>
      <c r="M143" s="311">
        <v>3.99</v>
      </c>
      <c r="N143" s="168" t="s">
        <v>207</v>
      </c>
      <c r="O143" s="253"/>
      <c r="P143" s="253"/>
      <c r="Q143" s="311"/>
      <c r="R143" s="161">
        <f t="shared" si="6"/>
        <v>0.33000000000000007</v>
      </c>
    </row>
    <row r="144" spans="1:18" s="190" customFormat="1" ht="38.25" customHeight="1">
      <c r="A144" s="152"/>
      <c r="B144" s="739" t="s">
        <v>99</v>
      </c>
      <c r="C144" s="739"/>
      <c r="D144" s="314"/>
      <c r="E144" s="196"/>
      <c r="F144" s="314"/>
      <c r="G144" s="196"/>
      <c r="H144" s="315"/>
      <c r="I144" s="194"/>
      <c r="J144" s="196"/>
      <c r="K144" s="314"/>
      <c r="L144" s="196"/>
      <c r="M144" s="315"/>
      <c r="N144" s="194"/>
      <c r="O144" s="315"/>
      <c r="P144" s="206"/>
      <c r="Q144" s="196"/>
      <c r="R144" s="161">
        <f t="shared" si="6"/>
        <v>0</v>
      </c>
    </row>
    <row r="145" spans="1:18" s="216" customFormat="1" ht="38.25" customHeight="1">
      <c r="A145" s="152">
        <f>IF(E145=12,"",COUNTA($E$9:$E145))</f>
        <v>109</v>
      </c>
      <c r="B145" s="310" t="s">
        <v>254</v>
      </c>
      <c r="C145" s="240"/>
      <c r="D145" s="316" t="s">
        <v>255</v>
      </c>
      <c r="E145" s="155" t="s">
        <v>137</v>
      </c>
      <c r="F145" s="154" t="s">
        <v>196</v>
      </c>
      <c r="G145" s="154" t="s">
        <v>41</v>
      </c>
      <c r="H145" s="159">
        <v>3.66</v>
      </c>
      <c r="I145" s="168" t="s">
        <v>236</v>
      </c>
      <c r="J145" s="154"/>
      <c r="K145" s="154" t="s">
        <v>196</v>
      </c>
      <c r="L145" s="154" t="s">
        <v>42</v>
      </c>
      <c r="M145" s="159">
        <v>3.99</v>
      </c>
      <c r="N145" s="168" t="s">
        <v>207</v>
      </c>
      <c r="O145" s="154"/>
      <c r="P145" s="154"/>
      <c r="Q145" s="154"/>
      <c r="R145" s="161">
        <f t="shared" si="6"/>
        <v>0.33000000000000007</v>
      </c>
    </row>
    <row r="146" spans="1:18" s="216" customFormat="1" ht="38.25" customHeight="1">
      <c r="A146" s="152">
        <f>IF(E146=12,"",COUNTA($E$9:$E146))</f>
        <v>110</v>
      </c>
      <c r="B146" s="310" t="s">
        <v>256</v>
      </c>
      <c r="C146" s="240"/>
      <c r="D146" s="316" t="s">
        <v>257</v>
      </c>
      <c r="E146" s="155" t="s">
        <v>137</v>
      </c>
      <c r="F146" s="154" t="s">
        <v>258</v>
      </c>
      <c r="G146" s="154" t="s">
        <v>38</v>
      </c>
      <c r="H146" s="154" t="s">
        <v>133</v>
      </c>
      <c r="I146" s="168" t="s">
        <v>231</v>
      </c>
      <c r="J146" s="154"/>
      <c r="K146" s="154" t="s">
        <v>258</v>
      </c>
      <c r="L146" s="154" t="s">
        <v>39</v>
      </c>
      <c r="M146" s="154" t="s">
        <v>134</v>
      </c>
      <c r="N146" s="168" t="s">
        <v>147</v>
      </c>
      <c r="O146" s="154"/>
      <c r="P146" s="154"/>
      <c r="Q146" s="154"/>
      <c r="R146" s="161">
        <f t="shared" si="6"/>
        <v>0.33999999999999986</v>
      </c>
    </row>
    <row r="147" spans="1:18" s="216" customFormat="1" ht="38.25" customHeight="1">
      <c r="A147" s="152">
        <f>IF(E147=12,"",COUNTA($E$9:$E147))</f>
        <v>111</v>
      </c>
      <c r="B147" s="310" t="s">
        <v>259</v>
      </c>
      <c r="C147" s="240"/>
      <c r="D147" s="316" t="s">
        <v>260</v>
      </c>
      <c r="E147" s="155" t="s">
        <v>137</v>
      </c>
      <c r="F147" s="154" t="s">
        <v>196</v>
      </c>
      <c r="G147" s="154" t="s">
        <v>50</v>
      </c>
      <c r="H147" s="154" t="s">
        <v>115</v>
      </c>
      <c r="I147" s="168" t="s">
        <v>236</v>
      </c>
      <c r="J147" s="154"/>
      <c r="K147" s="154" t="s">
        <v>196</v>
      </c>
      <c r="L147" s="154" t="s">
        <v>37</v>
      </c>
      <c r="M147" s="154" t="s">
        <v>98</v>
      </c>
      <c r="N147" s="168" t="s">
        <v>207</v>
      </c>
      <c r="O147" s="154"/>
      <c r="P147" s="154"/>
      <c r="Q147" s="154"/>
      <c r="R147" s="161">
        <f t="shared" si="6"/>
        <v>0.33000000000000007</v>
      </c>
    </row>
    <row r="148" spans="1:18" s="190" customFormat="1" ht="38.25" customHeight="1">
      <c r="A148" s="152"/>
      <c r="B148" s="172" t="s">
        <v>93</v>
      </c>
      <c r="C148" s="314"/>
      <c r="D148" s="314"/>
      <c r="E148" s="196"/>
      <c r="F148" s="314"/>
      <c r="G148" s="196"/>
      <c r="H148" s="315"/>
      <c r="I148" s="194"/>
      <c r="J148" s="196"/>
      <c r="K148" s="314"/>
      <c r="L148" s="196"/>
      <c r="M148" s="315"/>
      <c r="N148" s="194"/>
      <c r="O148" s="315"/>
      <c r="P148" s="206"/>
      <c r="Q148" s="317"/>
      <c r="R148" s="161">
        <f t="shared" si="6"/>
        <v>0</v>
      </c>
    </row>
    <row r="149" spans="1:18" s="216" customFormat="1" ht="38.25" customHeight="1">
      <c r="A149" s="152">
        <f>IF(E149=12,"",COUNTA($E$9:$E149))</f>
        <v>112</v>
      </c>
      <c r="B149" s="318" t="s">
        <v>408</v>
      </c>
      <c r="D149" s="319" t="s">
        <v>409</v>
      </c>
      <c r="E149" s="155" t="s">
        <v>137</v>
      </c>
      <c r="F149" s="319" t="s">
        <v>161</v>
      </c>
      <c r="G149" s="319" t="s">
        <v>44</v>
      </c>
      <c r="H149" s="319" t="s">
        <v>54</v>
      </c>
      <c r="I149" s="319" t="s">
        <v>162</v>
      </c>
      <c r="J149" s="319"/>
      <c r="K149" s="319" t="s">
        <v>161</v>
      </c>
      <c r="L149" s="319" t="s">
        <v>41</v>
      </c>
      <c r="M149" s="319" t="s">
        <v>79</v>
      </c>
      <c r="N149" s="319" t="s">
        <v>163</v>
      </c>
      <c r="O149" s="319"/>
      <c r="P149" s="319"/>
      <c r="Q149" s="319"/>
      <c r="R149" s="161">
        <f t="shared" si="6"/>
        <v>0.33000000000000007</v>
      </c>
    </row>
    <row r="150" spans="1:18" s="216" customFormat="1" ht="38.25" customHeight="1">
      <c r="A150" s="152">
        <f>IF(E150=12,"",COUNTA($E$9:$E150))</f>
        <v>113</v>
      </c>
      <c r="B150" s="320" t="s">
        <v>410</v>
      </c>
      <c r="C150" s="321" t="s">
        <v>411</v>
      </c>
      <c r="D150" s="322"/>
      <c r="E150" s="155" t="s">
        <v>137</v>
      </c>
      <c r="F150" s="319" t="s">
        <v>161</v>
      </c>
      <c r="G150" s="321" t="s">
        <v>44</v>
      </c>
      <c r="H150" s="319" t="s">
        <v>54</v>
      </c>
      <c r="I150" s="319" t="s">
        <v>268</v>
      </c>
      <c r="J150" s="319"/>
      <c r="K150" s="319" t="s">
        <v>161</v>
      </c>
      <c r="L150" s="321" t="s">
        <v>41</v>
      </c>
      <c r="M150" s="319" t="s">
        <v>79</v>
      </c>
      <c r="N150" s="319" t="s">
        <v>158</v>
      </c>
      <c r="O150" s="319"/>
      <c r="P150" s="321"/>
      <c r="Q150" s="319"/>
      <c r="R150" s="161">
        <f t="shared" ref="R150:R181" si="7">M150-H150</f>
        <v>0.33000000000000007</v>
      </c>
    </row>
    <row r="151" spans="1:18" s="216" customFormat="1" ht="38.25" customHeight="1">
      <c r="A151" s="152">
        <f>IF(E151=12,"",COUNTA($E$9:$E151))</f>
        <v>114</v>
      </c>
      <c r="B151" s="153" t="s">
        <v>413</v>
      </c>
      <c r="C151" s="154" t="s">
        <v>414</v>
      </c>
      <c r="D151" s="159"/>
      <c r="E151" s="155" t="s">
        <v>137</v>
      </c>
      <c r="F151" s="319" t="s">
        <v>161</v>
      </c>
      <c r="G151" s="154" t="s">
        <v>38</v>
      </c>
      <c r="H151" s="154" t="s">
        <v>81</v>
      </c>
      <c r="I151" s="319" t="s">
        <v>171</v>
      </c>
      <c r="J151" s="319"/>
      <c r="K151" s="319" t="s">
        <v>161</v>
      </c>
      <c r="L151" s="154" t="s">
        <v>39</v>
      </c>
      <c r="M151" s="154" t="s">
        <v>86</v>
      </c>
      <c r="N151" s="319" t="s">
        <v>172</v>
      </c>
      <c r="O151" s="319"/>
      <c r="P151" s="154"/>
      <c r="Q151" s="323"/>
      <c r="R151" s="161">
        <f t="shared" si="7"/>
        <v>0.33000000000000007</v>
      </c>
    </row>
    <row r="152" spans="1:18" s="190" customFormat="1" ht="38.25" customHeight="1">
      <c r="A152" s="152"/>
      <c r="B152" s="739" t="s">
        <v>108</v>
      </c>
      <c r="C152" s="739"/>
      <c r="D152" s="196"/>
      <c r="E152" s="196"/>
      <c r="F152" s="213"/>
      <c r="G152" s="213"/>
      <c r="H152" s="213"/>
      <c r="I152" s="213"/>
      <c r="J152" s="196"/>
      <c r="K152" s="196"/>
      <c r="L152" s="213"/>
      <c r="M152" s="213"/>
      <c r="N152" s="213"/>
      <c r="O152" s="213"/>
      <c r="P152" s="213"/>
      <c r="Q152" s="213"/>
      <c r="R152" s="161">
        <f t="shared" si="7"/>
        <v>0</v>
      </c>
    </row>
    <row r="153" spans="1:18" s="325" customFormat="1" ht="38.25" customHeight="1">
      <c r="A153" s="152">
        <f>IF(E153=12,"",COUNTA($E$9:$E153))</f>
        <v>115</v>
      </c>
      <c r="B153" s="174" t="s">
        <v>261</v>
      </c>
      <c r="C153" s="177" t="s">
        <v>262</v>
      </c>
      <c r="D153" s="177"/>
      <c r="E153" s="155" t="s">
        <v>188</v>
      </c>
      <c r="F153" s="170" t="s">
        <v>253</v>
      </c>
      <c r="G153" s="170">
        <v>6</v>
      </c>
      <c r="H153" s="170">
        <v>3.65</v>
      </c>
      <c r="I153" s="177" t="s">
        <v>213</v>
      </c>
      <c r="J153" s="170"/>
      <c r="K153" s="170" t="s">
        <v>253</v>
      </c>
      <c r="L153" s="170">
        <v>7</v>
      </c>
      <c r="M153" s="170">
        <v>3.96</v>
      </c>
      <c r="N153" s="177" t="s">
        <v>214</v>
      </c>
      <c r="O153" s="324"/>
      <c r="P153" s="160"/>
      <c r="Q153" s="170"/>
      <c r="R153" s="161">
        <f t="shared" si="7"/>
        <v>0.31000000000000005</v>
      </c>
    </row>
    <row r="154" spans="1:18" s="325" customFormat="1" ht="38.25" customHeight="1">
      <c r="A154" s="152">
        <f>IF(E154=12,"",COUNTA($E$9:$E154))</f>
        <v>116</v>
      </c>
      <c r="B154" s="174" t="s">
        <v>263</v>
      </c>
      <c r="C154" s="177" t="s">
        <v>264</v>
      </c>
      <c r="D154" s="177"/>
      <c r="E154" s="155" t="s">
        <v>137</v>
      </c>
      <c r="F154" s="170" t="s">
        <v>161</v>
      </c>
      <c r="G154" s="170">
        <v>5</v>
      </c>
      <c r="H154" s="326">
        <v>3.66</v>
      </c>
      <c r="I154" s="177" t="s">
        <v>162</v>
      </c>
      <c r="J154" s="170"/>
      <c r="K154" s="170" t="s">
        <v>161</v>
      </c>
      <c r="L154" s="170">
        <v>6</v>
      </c>
      <c r="M154" s="170">
        <v>3.99</v>
      </c>
      <c r="N154" s="177" t="s">
        <v>163</v>
      </c>
      <c r="O154" s="324"/>
      <c r="P154" s="160"/>
      <c r="Q154" s="170"/>
      <c r="R154" s="161">
        <f t="shared" si="7"/>
        <v>0.33000000000000007</v>
      </c>
    </row>
    <row r="155" spans="1:18" s="325" customFormat="1" ht="38.25" customHeight="1">
      <c r="A155" s="152">
        <f>IF(E155=12,"",COUNTA($E$9:$E155))</f>
        <v>117</v>
      </c>
      <c r="B155" s="174" t="s">
        <v>265</v>
      </c>
      <c r="C155" s="166" t="s">
        <v>266</v>
      </c>
      <c r="D155" s="177"/>
      <c r="E155" s="155" t="s">
        <v>137</v>
      </c>
      <c r="F155" s="170" t="s">
        <v>161</v>
      </c>
      <c r="G155" s="170">
        <v>5</v>
      </c>
      <c r="H155" s="326">
        <v>3.66</v>
      </c>
      <c r="I155" s="177" t="s">
        <v>231</v>
      </c>
      <c r="J155" s="170"/>
      <c r="K155" s="170" t="s">
        <v>161</v>
      </c>
      <c r="L155" s="170">
        <v>6</v>
      </c>
      <c r="M155" s="170">
        <v>3.99</v>
      </c>
      <c r="N155" s="177" t="s">
        <v>147</v>
      </c>
      <c r="O155" s="324"/>
      <c r="P155" s="160"/>
      <c r="Q155" s="170"/>
      <c r="R155" s="161">
        <f t="shared" si="7"/>
        <v>0.33000000000000007</v>
      </c>
    </row>
    <row r="156" spans="1:18" s="190" customFormat="1" ht="38.25" customHeight="1">
      <c r="A156" s="152"/>
      <c r="B156" s="739" t="s">
        <v>96</v>
      </c>
      <c r="C156" s="739"/>
      <c r="D156" s="196"/>
      <c r="E156" s="196"/>
      <c r="F156" s="213"/>
      <c r="G156" s="213"/>
      <c r="H156" s="213"/>
      <c r="I156" s="213"/>
      <c r="J156" s="196"/>
      <c r="K156" s="196"/>
      <c r="L156" s="213"/>
      <c r="M156" s="213"/>
      <c r="N156" s="213"/>
      <c r="O156" s="213"/>
      <c r="P156" s="213"/>
      <c r="Q156" s="213"/>
      <c r="R156" s="161">
        <f t="shared" si="7"/>
        <v>0</v>
      </c>
    </row>
    <row r="157" spans="1:18" ht="38.25" customHeight="1">
      <c r="A157" s="152">
        <f>IF(E157=12,"",COUNTA($E$9:$E157))</f>
        <v>118</v>
      </c>
      <c r="B157" s="169" t="s">
        <v>169</v>
      </c>
      <c r="C157" s="327" t="s">
        <v>170</v>
      </c>
      <c r="D157" s="328"/>
      <c r="E157" s="155" t="s">
        <v>137</v>
      </c>
      <c r="F157" s="159" t="s">
        <v>161</v>
      </c>
      <c r="G157" s="200" t="s">
        <v>38</v>
      </c>
      <c r="H157" s="200" t="s">
        <v>81</v>
      </c>
      <c r="I157" s="328" t="s">
        <v>171</v>
      </c>
      <c r="J157" s="200"/>
      <c r="K157" s="159" t="s">
        <v>161</v>
      </c>
      <c r="L157" s="200" t="s">
        <v>39</v>
      </c>
      <c r="M157" s="200" t="s">
        <v>86</v>
      </c>
      <c r="N157" s="328" t="s">
        <v>172</v>
      </c>
      <c r="O157" s="200"/>
      <c r="P157" s="189"/>
      <c r="Q157" s="200"/>
      <c r="R157" s="161">
        <f t="shared" si="7"/>
        <v>0.33000000000000007</v>
      </c>
    </row>
    <row r="158" spans="1:18" s="216" customFormat="1" ht="38.25" customHeight="1">
      <c r="A158" s="152">
        <f>IF(E158=12,"",COUNTA($E$9:$E158))</f>
        <v>119</v>
      </c>
      <c r="B158" s="153" t="s">
        <v>173</v>
      </c>
      <c r="C158" s="188" t="s">
        <v>174</v>
      </c>
      <c r="D158" s="188"/>
      <c r="E158" s="155" t="s">
        <v>137</v>
      </c>
      <c r="F158" s="159" t="s">
        <v>161</v>
      </c>
      <c r="G158" s="159">
        <v>2</v>
      </c>
      <c r="H158" s="159">
        <v>2.67</v>
      </c>
      <c r="I158" s="188" t="s">
        <v>171</v>
      </c>
      <c r="J158" s="159"/>
      <c r="K158" s="159" t="s">
        <v>161</v>
      </c>
      <c r="L158" s="159">
        <v>3</v>
      </c>
      <c r="M158" s="329">
        <v>3</v>
      </c>
      <c r="N158" s="188" t="s">
        <v>172</v>
      </c>
      <c r="O158" s="159"/>
      <c r="P158" s="189"/>
      <c r="Q158" s="159"/>
      <c r="R158" s="161">
        <f t="shared" si="7"/>
        <v>0.33000000000000007</v>
      </c>
    </row>
    <row r="159" spans="1:18" s="216" customFormat="1" ht="38.25" customHeight="1">
      <c r="A159" s="152">
        <f>IF(E159=12,"",COUNTA($E$9:$E159))</f>
        <v>120</v>
      </c>
      <c r="B159" s="153" t="s">
        <v>175</v>
      </c>
      <c r="C159" s="188" t="s">
        <v>176</v>
      </c>
      <c r="D159" s="188"/>
      <c r="E159" s="155" t="s">
        <v>137</v>
      </c>
      <c r="F159" s="159" t="s">
        <v>161</v>
      </c>
      <c r="G159" s="159">
        <v>2</v>
      </c>
      <c r="H159" s="159">
        <v>2.67</v>
      </c>
      <c r="I159" s="188" t="s">
        <v>171</v>
      </c>
      <c r="J159" s="159"/>
      <c r="K159" s="159" t="s">
        <v>161</v>
      </c>
      <c r="L159" s="159">
        <v>3</v>
      </c>
      <c r="M159" s="329">
        <v>3</v>
      </c>
      <c r="N159" s="188" t="s">
        <v>172</v>
      </c>
      <c r="O159" s="159"/>
      <c r="P159" s="189"/>
      <c r="Q159" s="159"/>
      <c r="R159" s="161">
        <f t="shared" si="7"/>
        <v>0.33000000000000007</v>
      </c>
    </row>
    <row r="160" spans="1:18" s="216" customFormat="1" ht="38.25" customHeight="1">
      <c r="A160" s="152">
        <f>IF(E160=12,"",COUNTA($E$9:$E160))</f>
        <v>121</v>
      </c>
      <c r="B160" s="153" t="s">
        <v>177</v>
      </c>
      <c r="C160" s="188" t="s">
        <v>178</v>
      </c>
      <c r="D160" s="188"/>
      <c r="E160" s="155" t="s">
        <v>137</v>
      </c>
      <c r="F160" s="159" t="s">
        <v>161</v>
      </c>
      <c r="G160" s="159">
        <v>2</v>
      </c>
      <c r="H160" s="159">
        <v>2.67</v>
      </c>
      <c r="I160" s="188" t="s">
        <v>171</v>
      </c>
      <c r="J160" s="159"/>
      <c r="K160" s="159" t="s">
        <v>161</v>
      </c>
      <c r="L160" s="159">
        <v>3</v>
      </c>
      <c r="M160" s="329">
        <v>3</v>
      </c>
      <c r="N160" s="188" t="s">
        <v>172</v>
      </c>
      <c r="O160" s="159"/>
      <c r="P160" s="189"/>
      <c r="Q160" s="159"/>
      <c r="R160" s="161">
        <f t="shared" si="7"/>
        <v>0.33000000000000007</v>
      </c>
    </row>
    <row r="161" spans="1:18" s="190" customFormat="1" ht="38.25" customHeight="1">
      <c r="A161" s="152"/>
      <c r="B161" s="739" t="s">
        <v>78</v>
      </c>
      <c r="C161" s="739"/>
      <c r="D161" s="231"/>
      <c r="E161" s="330"/>
      <c r="F161" s="231"/>
      <c r="G161" s="231"/>
      <c r="H161" s="231"/>
      <c r="I161" s="231"/>
      <c r="J161" s="331"/>
      <c r="K161" s="231"/>
      <c r="L161" s="231"/>
      <c r="M161" s="231"/>
      <c r="N161" s="231"/>
      <c r="O161" s="231"/>
      <c r="P161" s="231"/>
      <c r="Q161" s="231"/>
      <c r="R161" s="161">
        <f t="shared" si="7"/>
        <v>0</v>
      </c>
    </row>
    <row r="162" spans="1:18" s="216" customFormat="1" ht="38.25" customHeight="1">
      <c r="A162" s="152">
        <f>IF(E162=12,"",COUNTA($E$9:$E162))</f>
        <v>122</v>
      </c>
      <c r="B162" s="332" t="s">
        <v>648</v>
      </c>
      <c r="C162" s="255" t="s">
        <v>649</v>
      </c>
      <c r="D162" s="333"/>
      <c r="E162" s="255" t="s">
        <v>137</v>
      </c>
      <c r="F162" s="255" t="s">
        <v>161</v>
      </c>
      <c r="G162" s="255" t="s">
        <v>39</v>
      </c>
      <c r="H162" s="255" t="s">
        <v>86</v>
      </c>
      <c r="I162" s="255" t="s">
        <v>650</v>
      </c>
      <c r="J162" s="255"/>
      <c r="K162" s="255" t="s">
        <v>161</v>
      </c>
      <c r="L162" s="255" t="s">
        <v>44</v>
      </c>
      <c r="M162" s="255" t="s">
        <v>54</v>
      </c>
      <c r="N162" s="255" t="s">
        <v>155</v>
      </c>
      <c r="O162" s="255"/>
      <c r="P162" s="334"/>
      <c r="Q162" s="334"/>
      <c r="R162" s="161">
        <f t="shared" si="7"/>
        <v>0.33000000000000007</v>
      </c>
    </row>
    <row r="163" spans="1:18" s="216" customFormat="1" ht="38.25" customHeight="1">
      <c r="A163" s="152">
        <f>IF(E163=12,"",COUNTA($E$9:$E163))</f>
        <v>123</v>
      </c>
      <c r="B163" s="332" t="s">
        <v>651</v>
      </c>
      <c r="C163" s="255" t="s">
        <v>652</v>
      </c>
      <c r="D163" s="333"/>
      <c r="E163" s="255" t="s">
        <v>137</v>
      </c>
      <c r="F163" s="255" t="s">
        <v>161</v>
      </c>
      <c r="G163" s="255" t="s">
        <v>44</v>
      </c>
      <c r="H163" s="255" t="s">
        <v>54</v>
      </c>
      <c r="I163" s="255" t="s">
        <v>268</v>
      </c>
      <c r="J163" s="255"/>
      <c r="K163" s="255" t="s">
        <v>161</v>
      </c>
      <c r="L163" s="255" t="s">
        <v>41</v>
      </c>
      <c r="M163" s="255" t="s">
        <v>79</v>
      </c>
      <c r="N163" s="255" t="s">
        <v>158</v>
      </c>
      <c r="O163" s="255"/>
      <c r="P163" s="334"/>
      <c r="Q163" s="334"/>
      <c r="R163" s="161">
        <f t="shared" si="7"/>
        <v>0.33000000000000007</v>
      </c>
    </row>
    <row r="164" spans="1:18" s="216" customFormat="1" ht="38.25" customHeight="1">
      <c r="A164" s="152">
        <f>IF(E164=12,"",COUNTA($E$9:$E164))</f>
        <v>124</v>
      </c>
      <c r="B164" s="332" t="s">
        <v>653</v>
      </c>
      <c r="C164" s="255" t="s">
        <v>654</v>
      </c>
      <c r="D164" s="333"/>
      <c r="E164" s="255" t="s">
        <v>137</v>
      </c>
      <c r="F164" s="255" t="s">
        <v>161</v>
      </c>
      <c r="G164" s="255" t="s">
        <v>44</v>
      </c>
      <c r="H164" s="255" t="s">
        <v>54</v>
      </c>
      <c r="I164" s="255" t="s">
        <v>268</v>
      </c>
      <c r="J164" s="255"/>
      <c r="K164" s="255" t="s">
        <v>161</v>
      </c>
      <c r="L164" s="255" t="s">
        <v>41</v>
      </c>
      <c r="M164" s="255" t="s">
        <v>79</v>
      </c>
      <c r="N164" s="255" t="s">
        <v>158</v>
      </c>
      <c r="O164" s="255"/>
      <c r="P164" s="334"/>
      <c r="Q164" s="334"/>
      <c r="R164" s="161">
        <f t="shared" si="7"/>
        <v>0.33000000000000007</v>
      </c>
    </row>
    <row r="165" spans="1:18" s="207" customFormat="1" ht="38.25" customHeight="1">
      <c r="A165" s="152">
        <f>IF(E165=12,"",COUNTA($E$9:$E165))</f>
        <v>125</v>
      </c>
      <c r="B165" s="335" t="s">
        <v>655</v>
      </c>
      <c r="C165" s="268" t="s">
        <v>656</v>
      </c>
      <c r="D165" s="336"/>
      <c r="E165" s="255" t="s">
        <v>137</v>
      </c>
      <c r="F165" s="255" t="s">
        <v>166</v>
      </c>
      <c r="G165" s="255" t="s">
        <v>42</v>
      </c>
      <c r="H165" s="255" t="s">
        <v>711</v>
      </c>
      <c r="I165" s="255" t="s">
        <v>276</v>
      </c>
      <c r="J165" s="255" t="s">
        <v>657</v>
      </c>
      <c r="K165" s="255" t="s">
        <v>166</v>
      </c>
      <c r="L165" s="255" t="s">
        <v>50</v>
      </c>
      <c r="M165" s="255" t="s">
        <v>713</v>
      </c>
      <c r="N165" s="255" t="s">
        <v>163</v>
      </c>
      <c r="O165" s="268"/>
      <c r="P165" s="337"/>
      <c r="Q165" s="256"/>
      <c r="R165" s="161">
        <f t="shared" si="7"/>
        <v>0.20000000000000018</v>
      </c>
    </row>
    <row r="166" spans="1:18" s="216" customFormat="1" ht="38.25" customHeight="1">
      <c r="A166" s="152">
        <f>IF(E166=12,"",COUNTA($E$9:$E166))</f>
        <v>126</v>
      </c>
      <c r="B166" s="338" t="s">
        <v>658</v>
      </c>
      <c r="C166" s="339"/>
      <c r="D166" s="339" t="s">
        <v>659</v>
      </c>
      <c r="E166" s="340" t="s">
        <v>137</v>
      </c>
      <c r="F166" s="341" t="s">
        <v>244</v>
      </c>
      <c r="G166" s="340">
        <v>9</v>
      </c>
      <c r="H166" s="341" t="s">
        <v>714</v>
      </c>
      <c r="I166" s="339" t="s">
        <v>660</v>
      </c>
      <c r="J166" s="340"/>
      <c r="K166" s="341" t="s">
        <v>244</v>
      </c>
      <c r="L166" s="342">
        <v>10</v>
      </c>
      <c r="M166" s="343">
        <v>3.66</v>
      </c>
      <c r="N166" s="339" t="s">
        <v>690</v>
      </c>
      <c r="O166" s="342"/>
      <c r="P166" s="342"/>
      <c r="Q166" s="340"/>
      <c r="R166" s="161">
        <f t="shared" si="7"/>
        <v>0.20000000000000018</v>
      </c>
    </row>
    <row r="167" spans="1:18" s="207" customFormat="1" ht="38.25" customHeight="1">
      <c r="A167" s="152"/>
      <c r="B167" s="739" t="s">
        <v>127</v>
      </c>
      <c r="C167" s="739"/>
      <c r="D167" s="214"/>
      <c r="E167" s="167"/>
      <c r="F167" s="213"/>
      <c r="G167" s="213"/>
      <c r="H167" s="213"/>
      <c r="I167" s="214"/>
      <c r="J167" s="213"/>
      <c r="K167" s="213"/>
      <c r="L167" s="213"/>
      <c r="M167" s="213"/>
      <c r="N167" s="214"/>
      <c r="O167" s="213"/>
      <c r="P167" s="213"/>
      <c r="Q167" s="213"/>
      <c r="R167" s="161">
        <f t="shared" si="7"/>
        <v>0</v>
      </c>
    </row>
    <row r="168" spans="1:18" ht="38.25" customHeight="1">
      <c r="A168" s="152">
        <f>IF(E168=12,"",COUNTA($E$9:$E168))</f>
        <v>127</v>
      </c>
      <c r="B168" s="169" t="s">
        <v>586</v>
      </c>
      <c r="C168" s="344" t="s">
        <v>587</v>
      </c>
      <c r="D168" s="345"/>
      <c r="E168" s="155" t="s">
        <v>137</v>
      </c>
      <c r="F168" s="159" t="s">
        <v>161</v>
      </c>
      <c r="G168" s="200" t="s">
        <v>42</v>
      </c>
      <c r="H168" s="200" t="s">
        <v>116</v>
      </c>
      <c r="I168" s="327" t="s">
        <v>231</v>
      </c>
      <c r="J168" s="200"/>
      <c r="K168" s="159" t="s">
        <v>161</v>
      </c>
      <c r="L168" s="200" t="s">
        <v>50</v>
      </c>
      <c r="M168" s="200" t="s">
        <v>115</v>
      </c>
      <c r="N168" s="327" t="s">
        <v>147</v>
      </c>
      <c r="O168" s="147"/>
      <c r="P168" s="147"/>
      <c r="Q168" s="147"/>
      <c r="R168" s="161">
        <f t="shared" si="7"/>
        <v>0.33000000000000007</v>
      </c>
    </row>
    <row r="169" spans="1:18" ht="38.25" customHeight="1">
      <c r="A169" s="152">
        <f>IF(E169=12,"",COUNTA($E$9:$E169))</f>
        <v>128</v>
      </c>
      <c r="B169" s="169" t="s">
        <v>588</v>
      </c>
      <c r="C169" s="345"/>
      <c r="D169" s="344" t="s">
        <v>589</v>
      </c>
      <c r="E169" s="155" t="s">
        <v>137</v>
      </c>
      <c r="F169" s="159" t="s">
        <v>161</v>
      </c>
      <c r="G169" s="200" t="s">
        <v>41</v>
      </c>
      <c r="H169" s="200" t="s">
        <v>79</v>
      </c>
      <c r="I169" s="200" t="s">
        <v>236</v>
      </c>
      <c r="J169" s="200"/>
      <c r="K169" s="159" t="s">
        <v>161</v>
      </c>
      <c r="L169" s="200" t="s">
        <v>42</v>
      </c>
      <c r="M169" s="200" t="s">
        <v>116</v>
      </c>
      <c r="N169" s="200" t="s">
        <v>207</v>
      </c>
      <c r="O169" s="147"/>
      <c r="P169" s="147"/>
      <c r="Q169" s="147"/>
      <c r="R169" s="161">
        <f t="shared" si="7"/>
        <v>0.33000000000000007</v>
      </c>
    </row>
    <row r="170" spans="1:18" ht="38.25" customHeight="1">
      <c r="A170" s="152">
        <f>IF(E170=12,"",COUNTA($E$9:$E170))</f>
        <v>129</v>
      </c>
      <c r="B170" s="169" t="s">
        <v>590</v>
      </c>
      <c r="C170" s="344" t="s">
        <v>591</v>
      </c>
      <c r="D170" s="345"/>
      <c r="E170" s="155" t="s">
        <v>137</v>
      </c>
      <c r="F170" s="159" t="s">
        <v>196</v>
      </c>
      <c r="G170" s="200" t="s">
        <v>44</v>
      </c>
      <c r="H170" s="200" t="s">
        <v>54</v>
      </c>
      <c r="I170" s="200" t="s">
        <v>236</v>
      </c>
      <c r="J170" s="200"/>
      <c r="K170" s="159" t="s">
        <v>161</v>
      </c>
      <c r="L170" s="200" t="s">
        <v>41</v>
      </c>
      <c r="M170" s="200" t="s">
        <v>79</v>
      </c>
      <c r="N170" s="200" t="s">
        <v>207</v>
      </c>
      <c r="O170" s="147"/>
      <c r="P170" s="147"/>
      <c r="Q170" s="147"/>
      <c r="R170" s="161">
        <f t="shared" si="7"/>
        <v>0.33000000000000007</v>
      </c>
    </row>
    <row r="171" spans="1:18" ht="38.25" customHeight="1">
      <c r="A171" s="152">
        <f>IF(E171=12,"",COUNTA($E$9:$E171))</f>
        <v>130</v>
      </c>
      <c r="B171" s="169" t="s">
        <v>592</v>
      </c>
      <c r="C171" s="345"/>
      <c r="D171" s="344" t="s">
        <v>593</v>
      </c>
      <c r="E171" s="155" t="s">
        <v>137</v>
      </c>
      <c r="F171" s="159" t="s">
        <v>161</v>
      </c>
      <c r="G171" s="200" t="s">
        <v>44</v>
      </c>
      <c r="H171" s="200" t="s">
        <v>54</v>
      </c>
      <c r="I171" s="200" t="s">
        <v>268</v>
      </c>
      <c r="J171" s="200"/>
      <c r="K171" s="159" t="s">
        <v>161</v>
      </c>
      <c r="L171" s="200" t="s">
        <v>41</v>
      </c>
      <c r="M171" s="200" t="s">
        <v>79</v>
      </c>
      <c r="N171" s="200" t="s">
        <v>158</v>
      </c>
      <c r="O171" s="147"/>
      <c r="P171" s="147"/>
      <c r="Q171" s="147"/>
      <c r="R171" s="161">
        <f t="shared" si="7"/>
        <v>0.33000000000000007</v>
      </c>
    </row>
    <row r="172" spans="1:18" s="207" customFormat="1" ht="38.25" customHeight="1">
      <c r="A172" s="152"/>
      <c r="B172" s="739" t="s">
        <v>107</v>
      </c>
      <c r="C172" s="739"/>
      <c r="D172" s="214"/>
      <c r="E172" s="167"/>
      <c r="F172" s="213"/>
      <c r="G172" s="213"/>
      <c r="H172" s="213"/>
      <c r="I172" s="214"/>
      <c r="J172" s="213"/>
      <c r="K172" s="213"/>
      <c r="L172" s="213"/>
      <c r="M172" s="213"/>
      <c r="N172" s="214"/>
      <c r="O172" s="213"/>
      <c r="P172" s="213"/>
      <c r="Q172" s="213"/>
      <c r="R172" s="161">
        <f t="shared" si="7"/>
        <v>0</v>
      </c>
    </row>
    <row r="173" spans="1:18" s="347" customFormat="1" ht="38.25" customHeight="1">
      <c r="A173" s="152">
        <f>IF(E173=12,"",COUNTA($E$9:$E173))</f>
        <v>131</v>
      </c>
      <c r="B173" s="310" t="s">
        <v>399</v>
      </c>
      <c r="C173" s="226" t="s">
        <v>400</v>
      </c>
      <c r="D173" s="346"/>
      <c r="E173" s="155" t="s">
        <v>137</v>
      </c>
      <c r="F173" s="346" t="s">
        <v>161</v>
      </c>
      <c r="G173" s="346" t="s">
        <v>41</v>
      </c>
      <c r="H173" s="346" t="s">
        <v>79</v>
      </c>
      <c r="I173" s="226" t="s">
        <v>162</v>
      </c>
      <c r="J173" s="346"/>
      <c r="K173" s="346" t="s">
        <v>161</v>
      </c>
      <c r="L173" s="346" t="s">
        <v>42</v>
      </c>
      <c r="M173" s="346" t="s">
        <v>116</v>
      </c>
      <c r="N173" s="226" t="s">
        <v>163</v>
      </c>
      <c r="O173" s="346"/>
      <c r="P173" s="346"/>
      <c r="Q173" s="346"/>
      <c r="R173" s="161">
        <f t="shared" si="7"/>
        <v>0.33000000000000007</v>
      </c>
    </row>
    <row r="174" spans="1:18" s="347" customFormat="1" ht="38.25" customHeight="1">
      <c r="A174" s="152">
        <f>IF(E174=12,"",COUNTA($E$9:$E174))</f>
        <v>132</v>
      </c>
      <c r="B174" s="310" t="s">
        <v>401</v>
      </c>
      <c r="C174" s="226" t="s">
        <v>402</v>
      </c>
      <c r="D174" s="226"/>
      <c r="E174" s="155" t="s">
        <v>137</v>
      </c>
      <c r="F174" s="346" t="s">
        <v>161</v>
      </c>
      <c r="G174" s="346" t="s">
        <v>42</v>
      </c>
      <c r="H174" s="346" t="s">
        <v>116</v>
      </c>
      <c r="I174" s="226" t="s">
        <v>222</v>
      </c>
      <c r="J174" s="346"/>
      <c r="K174" s="346" t="s">
        <v>161</v>
      </c>
      <c r="L174" s="346" t="s">
        <v>50</v>
      </c>
      <c r="M174" s="346" t="s">
        <v>115</v>
      </c>
      <c r="N174" s="226" t="s">
        <v>223</v>
      </c>
      <c r="O174" s="346"/>
      <c r="P174" s="346"/>
      <c r="Q174" s="346"/>
      <c r="R174" s="161">
        <f t="shared" si="7"/>
        <v>0.33000000000000007</v>
      </c>
    </row>
    <row r="175" spans="1:18" s="347" customFormat="1" ht="38.25" customHeight="1">
      <c r="A175" s="152">
        <f>IF(E175=12,"",COUNTA($E$9:$E175))</f>
        <v>133</v>
      </c>
      <c r="B175" s="310" t="s">
        <v>403</v>
      </c>
      <c r="C175" s="226" t="s">
        <v>404</v>
      </c>
      <c r="D175" s="226"/>
      <c r="E175" s="155" t="s">
        <v>137</v>
      </c>
      <c r="F175" s="346" t="s">
        <v>161</v>
      </c>
      <c r="G175" s="346" t="s">
        <v>44</v>
      </c>
      <c r="H175" s="346" t="s">
        <v>54</v>
      </c>
      <c r="I175" s="226" t="s">
        <v>162</v>
      </c>
      <c r="J175" s="346"/>
      <c r="K175" s="346" t="s">
        <v>161</v>
      </c>
      <c r="L175" s="346" t="s">
        <v>41</v>
      </c>
      <c r="M175" s="346" t="s">
        <v>79</v>
      </c>
      <c r="N175" s="226" t="s">
        <v>163</v>
      </c>
      <c r="O175" s="346"/>
      <c r="P175" s="346"/>
      <c r="Q175" s="346"/>
      <c r="R175" s="161">
        <f t="shared" si="7"/>
        <v>0.33000000000000007</v>
      </c>
    </row>
    <row r="176" spans="1:18" s="347" customFormat="1" ht="38.25" customHeight="1">
      <c r="A176" s="152">
        <f>IF(E176=12,"",COUNTA($E$9:$E176))</f>
        <v>134</v>
      </c>
      <c r="B176" s="310" t="s">
        <v>405</v>
      </c>
      <c r="D176" s="226" t="s">
        <v>406</v>
      </c>
      <c r="E176" s="155" t="s">
        <v>137</v>
      </c>
      <c r="F176" s="346" t="s">
        <v>161</v>
      </c>
      <c r="G176" s="346" t="s">
        <v>38</v>
      </c>
      <c r="H176" s="346" t="s">
        <v>81</v>
      </c>
      <c r="I176" s="346" t="s">
        <v>407</v>
      </c>
      <c r="J176" s="346"/>
      <c r="K176" s="346" t="s">
        <v>161</v>
      </c>
      <c r="L176" s="346" t="s">
        <v>39</v>
      </c>
      <c r="M176" s="346" t="s">
        <v>86</v>
      </c>
      <c r="N176" s="346" t="s">
        <v>172</v>
      </c>
      <c r="O176" s="346"/>
      <c r="P176" s="346"/>
      <c r="Q176" s="346"/>
      <c r="R176" s="161">
        <f t="shared" si="7"/>
        <v>0.33000000000000007</v>
      </c>
    </row>
    <row r="177" spans="1:18" s="207" customFormat="1" ht="38.25" customHeight="1">
      <c r="A177" s="152"/>
      <c r="B177" s="739" t="s">
        <v>128</v>
      </c>
      <c r="C177" s="739"/>
      <c r="D177" s="214"/>
      <c r="E177" s="348"/>
      <c r="F177" s="213"/>
      <c r="G177" s="213"/>
      <c r="H177" s="213"/>
      <c r="I177" s="214"/>
      <c r="J177" s="213"/>
      <c r="K177" s="213"/>
      <c r="L177" s="213"/>
      <c r="M177" s="213"/>
      <c r="N177" s="214"/>
      <c r="O177" s="213"/>
      <c r="P177" s="213"/>
      <c r="Q177" s="213"/>
      <c r="R177" s="161">
        <f t="shared" si="7"/>
        <v>0</v>
      </c>
    </row>
    <row r="178" spans="1:18" s="216" customFormat="1" ht="38.25" customHeight="1">
      <c r="A178" s="152">
        <f>IF(E178=12,"",COUNTA($E$9:$E178))</f>
        <v>135</v>
      </c>
      <c r="B178" s="153" t="s">
        <v>215</v>
      </c>
      <c r="C178" s="165" t="s">
        <v>216</v>
      </c>
      <c r="D178" s="159"/>
      <c r="E178" s="155" t="s">
        <v>137</v>
      </c>
      <c r="F178" s="155" t="s">
        <v>217</v>
      </c>
      <c r="G178" s="159">
        <v>1</v>
      </c>
      <c r="H178" s="349">
        <v>4</v>
      </c>
      <c r="I178" s="165" t="s">
        <v>218</v>
      </c>
      <c r="J178" s="159"/>
      <c r="K178" s="155" t="s">
        <v>217</v>
      </c>
      <c r="L178" s="159">
        <v>2</v>
      </c>
      <c r="M178" s="155">
        <v>4.34</v>
      </c>
      <c r="N178" s="165" t="s">
        <v>219</v>
      </c>
      <c r="O178" s="159"/>
      <c r="P178" s="350"/>
      <c r="Q178" s="159"/>
      <c r="R178" s="161">
        <f t="shared" si="7"/>
        <v>0.33999999999999986</v>
      </c>
    </row>
    <row r="179" spans="1:18" s="216" customFormat="1" ht="38.25" customHeight="1">
      <c r="A179" s="152">
        <f>IF(E179=12,"",COUNTA($E$9:$E179))</f>
        <v>136</v>
      </c>
      <c r="B179" s="153" t="s">
        <v>220</v>
      </c>
      <c r="C179" s="159"/>
      <c r="D179" s="165" t="s">
        <v>221</v>
      </c>
      <c r="E179" s="155" t="s">
        <v>137</v>
      </c>
      <c r="F179" s="155" t="s">
        <v>161</v>
      </c>
      <c r="G179" s="159">
        <v>5</v>
      </c>
      <c r="H179" s="159">
        <v>3.66</v>
      </c>
      <c r="I179" s="165" t="s">
        <v>222</v>
      </c>
      <c r="J179" s="159"/>
      <c r="K179" s="155" t="s">
        <v>161</v>
      </c>
      <c r="L179" s="159">
        <v>6</v>
      </c>
      <c r="M179" s="159">
        <v>3.99</v>
      </c>
      <c r="N179" s="165" t="s">
        <v>223</v>
      </c>
      <c r="O179" s="159"/>
      <c r="P179" s="350"/>
      <c r="Q179" s="159"/>
      <c r="R179" s="161">
        <f t="shared" si="7"/>
        <v>0.33000000000000007</v>
      </c>
    </row>
    <row r="180" spans="1:18" s="216" customFormat="1" ht="38.25" customHeight="1">
      <c r="A180" s="152">
        <f>IF(E180=12,"",COUNTA($E$9:$E180))</f>
        <v>137</v>
      </c>
      <c r="B180" s="153" t="s">
        <v>224</v>
      </c>
      <c r="C180" s="165"/>
      <c r="D180" s="165" t="s">
        <v>225</v>
      </c>
      <c r="E180" s="155" t="s">
        <v>137</v>
      </c>
      <c r="F180" s="155" t="s">
        <v>161</v>
      </c>
      <c r="G180" s="155">
        <v>4</v>
      </c>
      <c r="H180" s="272" t="s">
        <v>54</v>
      </c>
      <c r="I180" s="165" t="s">
        <v>218</v>
      </c>
      <c r="J180" s="155"/>
      <c r="K180" s="155" t="s">
        <v>161</v>
      </c>
      <c r="L180" s="155">
        <v>5</v>
      </c>
      <c r="M180" s="274" t="s">
        <v>79</v>
      </c>
      <c r="N180" s="165" t="s">
        <v>219</v>
      </c>
      <c r="O180" s="159"/>
      <c r="P180" s="350"/>
      <c r="Q180" s="159"/>
      <c r="R180" s="161">
        <f t="shared" si="7"/>
        <v>0.33000000000000007</v>
      </c>
    </row>
    <row r="181" spans="1:18" s="355" customFormat="1" ht="38.25" customHeight="1">
      <c r="A181" s="152"/>
      <c r="B181" s="351" t="s">
        <v>85</v>
      </c>
      <c r="C181" s="761"/>
      <c r="D181" s="762"/>
      <c r="E181" s="762"/>
      <c r="F181" s="762"/>
      <c r="G181" s="762"/>
      <c r="H181" s="762"/>
      <c r="I181" s="762"/>
      <c r="J181" s="762"/>
      <c r="K181" s="762"/>
      <c r="L181" s="762"/>
      <c r="M181" s="762"/>
      <c r="N181" s="763"/>
      <c r="O181" s="352"/>
      <c r="P181" s="353"/>
      <c r="Q181" s="354"/>
      <c r="R181" s="296">
        <f t="shared" si="7"/>
        <v>0</v>
      </c>
    </row>
    <row r="182" spans="1:18" s="145" customFormat="1" ht="38.25" customHeight="1">
      <c r="A182" s="152">
        <f>IF(E182=12,"",COUNTA($E$9:$E182))</f>
        <v>138</v>
      </c>
      <c r="B182" s="163" t="s">
        <v>463</v>
      </c>
      <c r="C182" s="155" t="s">
        <v>464</v>
      </c>
      <c r="D182" s="155"/>
      <c r="E182" s="155" t="s">
        <v>137</v>
      </c>
      <c r="F182" s="155" t="s">
        <v>161</v>
      </c>
      <c r="G182" s="155">
        <v>6</v>
      </c>
      <c r="H182" s="155">
        <v>3.99</v>
      </c>
      <c r="I182" s="155" t="s">
        <v>236</v>
      </c>
      <c r="J182" s="155"/>
      <c r="K182" s="155" t="s">
        <v>161</v>
      </c>
      <c r="L182" s="155">
        <v>7</v>
      </c>
      <c r="M182" s="155">
        <v>4.32</v>
      </c>
      <c r="N182" s="155" t="s">
        <v>207</v>
      </c>
      <c r="O182" s="155"/>
      <c r="P182" s="155"/>
      <c r="Q182" s="155"/>
      <c r="R182" s="161">
        <f t="shared" ref="R182:R212" si="8">M182-H182</f>
        <v>0.33000000000000007</v>
      </c>
    </row>
    <row r="183" spans="1:18" s="145" customFormat="1" ht="38.25" customHeight="1">
      <c r="A183" s="152">
        <f>IF(E183=12,"",COUNTA($E$9:$E183))</f>
        <v>139</v>
      </c>
      <c r="B183" s="163" t="s">
        <v>465</v>
      </c>
      <c r="C183" s="155" t="s">
        <v>466</v>
      </c>
      <c r="D183" s="155"/>
      <c r="E183" s="155" t="s">
        <v>137</v>
      </c>
      <c r="F183" s="155" t="s">
        <v>161</v>
      </c>
      <c r="G183" s="155">
        <v>5</v>
      </c>
      <c r="H183" s="155">
        <v>3.66</v>
      </c>
      <c r="I183" s="155" t="s">
        <v>236</v>
      </c>
      <c r="J183" s="155"/>
      <c r="K183" s="155" t="s">
        <v>161</v>
      </c>
      <c r="L183" s="155">
        <v>6</v>
      </c>
      <c r="M183" s="155">
        <v>3.99</v>
      </c>
      <c r="N183" s="155" t="s">
        <v>207</v>
      </c>
      <c r="O183" s="155"/>
      <c r="P183" s="155"/>
      <c r="Q183" s="155"/>
      <c r="R183" s="161">
        <f t="shared" si="8"/>
        <v>0.33000000000000007</v>
      </c>
    </row>
    <row r="184" spans="1:18" s="148" customFormat="1" ht="38.25" customHeight="1">
      <c r="A184" s="152">
        <f>IF(E184=12,"",COUNTA($E$9:$E184))</f>
        <v>140</v>
      </c>
      <c r="B184" s="163" t="s">
        <v>467</v>
      </c>
      <c r="C184" s="155"/>
      <c r="D184" s="155" t="s">
        <v>468</v>
      </c>
      <c r="E184" s="155" t="s">
        <v>137</v>
      </c>
      <c r="F184" s="155" t="s">
        <v>161</v>
      </c>
      <c r="G184" s="155">
        <v>3</v>
      </c>
      <c r="H184" s="164" t="s">
        <v>86</v>
      </c>
      <c r="I184" s="155" t="s">
        <v>171</v>
      </c>
      <c r="J184" s="155"/>
      <c r="K184" s="155" t="s">
        <v>161</v>
      </c>
      <c r="L184" s="155">
        <v>4</v>
      </c>
      <c r="M184" s="155">
        <v>3.33</v>
      </c>
      <c r="N184" s="155" t="s">
        <v>172</v>
      </c>
      <c r="O184" s="155"/>
      <c r="P184" s="155"/>
      <c r="Q184" s="155"/>
      <c r="R184" s="161">
        <f t="shared" si="8"/>
        <v>0.33000000000000007</v>
      </c>
    </row>
    <row r="185" spans="1:18" s="148" customFormat="1" ht="38.25" customHeight="1">
      <c r="A185" s="152">
        <f>IF(E185=12,"",COUNTA($E$9:$E185))</f>
        <v>141</v>
      </c>
      <c r="B185" s="163" t="s">
        <v>469</v>
      </c>
      <c r="C185" s="155"/>
      <c r="D185" s="155" t="s">
        <v>470</v>
      </c>
      <c r="E185" s="155" t="s">
        <v>137</v>
      </c>
      <c r="F185" s="155" t="s">
        <v>161</v>
      </c>
      <c r="G185" s="155">
        <v>5</v>
      </c>
      <c r="H185" s="155">
        <v>3.66</v>
      </c>
      <c r="I185" s="155" t="s">
        <v>236</v>
      </c>
      <c r="J185" s="155"/>
      <c r="K185" s="155" t="s">
        <v>161</v>
      </c>
      <c r="L185" s="155">
        <v>6</v>
      </c>
      <c r="M185" s="155">
        <v>3.99</v>
      </c>
      <c r="N185" s="155" t="s">
        <v>207</v>
      </c>
      <c r="O185" s="155"/>
      <c r="P185" s="155"/>
      <c r="Q185" s="155"/>
      <c r="R185" s="161">
        <f t="shared" si="8"/>
        <v>0.33000000000000007</v>
      </c>
    </row>
    <row r="186" spans="1:18" s="148" customFormat="1" ht="38.25" customHeight="1">
      <c r="A186" s="152">
        <f>IF(E186=12,"",COUNTA($E$9:$E186))</f>
        <v>142</v>
      </c>
      <c r="B186" s="163" t="s">
        <v>471</v>
      </c>
      <c r="C186" s="155" t="s">
        <v>472</v>
      </c>
      <c r="D186" s="155"/>
      <c r="E186" s="170" t="s">
        <v>35</v>
      </c>
      <c r="F186" s="155" t="s">
        <v>286</v>
      </c>
      <c r="G186" s="155">
        <v>8</v>
      </c>
      <c r="H186" s="155">
        <v>3.26</v>
      </c>
      <c r="I186" s="155" t="s">
        <v>146</v>
      </c>
      <c r="J186" s="155"/>
      <c r="K186" s="155" t="s">
        <v>286</v>
      </c>
      <c r="L186" s="155">
        <v>9</v>
      </c>
      <c r="M186" s="155">
        <v>3.46</v>
      </c>
      <c r="N186" s="155" t="s">
        <v>147</v>
      </c>
      <c r="O186" s="155"/>
      <c r="P186" s="155"/>
      <c r="Q186" s="155"/>
      <c r="R186" s="161">
        <f t="shared" si="8"/>
        <v>0.20000000000000018</v>
      </c>
    </row>
    <row r="187" spans="1:18" s="148" customFormat="1" ht="38.25" customHeight="1">
      <c r="A187" s="152">
        <f>IF(E187=12,"",COUNTA($E$9:$E187))</f>
        <v>143</v>
      </c>
      <c r="B187" s="163" t="s">
        <v>473</v>
      </c>
      <c r="C187" s="155"/>
      <c r="D187" s="155" t="s">
        <v>474</v>
      </c>
      <c r="E187" s="155" t="s">
        <v>137</v>
      </c>
      <c r="F187" s="155" t="s">
        <v>161</v>
      </c>
      <c r="G187" s="155">
        <v>4</v>
      </c>
      <c r="H187" s="155">
        <v>3.33</v>
      </c>
      <c r="I187" s="155" t="s">
        <v>268</v>
      </c>
      <c r="J187" s="155"/>
      <c r="K187" s="155" t="s">
        <v>161</v>
      </c>
      <c r="L187" s="155">
        <v>5</v>
      </c>
      <c r="M187" s="155">
        <v>3.66</v>
      </c>
      <c r="N187" s="155" t="s">
        <v>158</v>
      </c>
      <c r="O187" s="155"/>
      <c r="P187" s="155"/>
      <c r="Q187" s="155"/>
      <c r="R187" s="161">
        <f t="shared" si="8"/>
        <v>0.33000000000000007</v>
      </c>
    </row>
    <row r="188" spans="1:18" s="359" customFormat="1" ht="38.25" customHeight="1">
      <c r="A188" s="152"/>
      <c r="B188" s="356" t="s">
        <v>118</v>
      </c>
      <c r="C188" s="348"/>
      <c r="D188" s="348"/>
      <c r="E188" s="348"/>
      <c r="F188" s="348"/>
      <c r="G188" s="348"/>
      <c r="H188" s="348"/>
      <c r="I188" s="348"/>
      <c r="J188" s="348"/>
      <c r="K188" s="348"/>
      <c r="L188" s="348"/>
      <c r="M188" s="357"/>
      <c r="N188" s="348"/>
      <c r="O188" s="348"/>
      <c r="P188" s="358"/>
      <c r="Q188" s="348"/>
      <c r="R188" s="161">
        <f t="shared" si="8"/>
        <v>0</v>
      </c>
    </row>
    <row r="189" spans="1:18" s="216" customFormat="1" ht="38.25" customHeight="1">
      <c r="A189" s="152">
        <f>IF(E189=12,"",COUNTA($E$9:$E189))</f>
        <v>144</v>
      </c>
      <c r="B189" s="163" t="s">
        <v>159</v>
      </c>
      <c r="C189" s="155" t="s">
        <v>160</v>
      </c>
      <c r="D189" s="155"/>
      <c r="E189" s="155" t="s">
        <v>137</v>
      </c>
      <c r="F189" s="155" t="s">
        <v>161</v>
      </c>
      <c r="G189" s="155" t="s">
        <v>44</v>
      </c>
      <c r="H189" s="155">
        <v>3.33</v>
      </c>
      <c r="I189" s="155" t="s">
        <v>162</v>
      </c>
      <c r="J189" s="155"/>
      <c r="K189" s="155" t="s">
        <v>161</v>
      </c>
      <c r="L189" s="155" t="s">
        <v>41</v>
      </c>
      <c r="M189" s="155">
        <v>3.66</v>
      </c>
      <c r="N189" s="155" t="s">
        <v>163</v>
      </c>
      <c r="O189" s="155"/>
      <c r="P189" s="154"/>
      <c r="Q189" s="154"/>
      <c r="R189" s="161">
        <f t="shared" si="8"/>
        <v>0.33000000000000007</v>
      </c>
    </row>
    <row r="190" spans="1:18" s="216" customFormat="1" ht="38.25" customHeight="1">
      <c r="A190" s="152">
        <f>IF(E190=12,"",COUNTA($E$9:$E190))</f>
        <v>145</v>
      </c>
      <c r="B190" s="163" t="s">
        <v>164</v>
      </c>
      <c r="C190" s="155"/>
      <c r="D190" s="155" t="s">
        <v>165</v>
      </c>
      <c r="E190" s="170" t="s">
        <v>35</v>
      </c>
      <c r="F190" s="155" t="s">
        <v>166</v>
      </c>
      <c r="G190" s="155" t="s">
        <v>37</v>
      </c>
      <c r="H190" s="155">
        <v>3.26</v>
      </c>
      <c r="I190" s="155" t="s">
        <v>167</v>
      </c>
      <c r="J190" s="155"/>
      <c r="K190" s="155" t="s">
        <v>166</v>
      </c>
      <c r="L190" s="155" t="s">
        <v>40</v>
      </c>
      <c r="M190" s="155">
        <v>3.46</v>
      </c>
      <c r="N190" s="155" t="s">
        <v>150</v>
      </c>
      <c r="O190" s="155"/>
      <c r="P190" s="154"/>
      <c r="Q190" s="154"/>
      <c r="R190" s="161">
        <f t="shared" si="8"/>
        <v>0.20000000000000018</v>
      </c>
    </row>
    <row r="191" spans="1:18" s="297" customFormat="1" ht="38.25" customHeight="1">
      <c r="A191" s="152"/>
      <c r="B191" s="360" t="s">
        <v>143</v>
      </c>
      <c r="C191" s="361"/>
      <c r="D191" s="764"/>
      <c r="E191" s="765"/>
      <c r="F191" s="765"/>
      <c r="G191" s="765"/>
      <c r="H191" s="765"/>
      <c r="I191" s="765"/>
      <c r="J191" s="765"/>
      <c r="K191" s="765"/>
      <c r="L191" s="765"/>
      <c r="M191" s="765"/>
      <c r="N191" s="765"/>
      <c r="O191" s="765"/>
      <c r="P191" s="765"/>
      <c r="Q191" s="766"/>
      <c r="R191" s="296">
        <f t="shared" si="8"/>
        <v>0</v>
      </c>
    </row>
    <row r="192" spans="1:18" s="145" customFormat="1" ht="38.25" customHeight="1">
      <c r="A192" s="152">
        <f>IF(E192=12,"",COUNTA($E$9:$E192))</f>
        <v>146</v>
      </c>
      <c r="B192" s="163" t="s">
        <v>220</v>
      </c>
      <c r="C192" s="155"/>
      <c r="D192" s="155" t="s">
        <v>522</v>
      </c>
      <c r="E192" s="155" t="s">
        <v>137</v>
      </c>
      <c r="F192" s="155" t="s">
        <v>161</v>
      </c>
      <c r="G192" s="155">
        <v>5</v>
      </c>
      <c r="H192" s="155">
        <v>3.66</v>
      </c>
      <c r="I192" s="155" t="s">
        <v>138</v>
      </c>
      <c r="J192" s="155"/>
      <c r="K192" s="155" t="s">
        <v>161</v>
      </c>
      <c r="L192" s="155">
        <v>6</v>
      </c>
      <c r="M192" s="155">
        <v>3.99</v>
      </c>
      <c r="N192" s="155" t="s">
        <v>150</v>
      </c>
      <c r="O192" s="155"/>
      <c r="P192" s="160"/>
      <c r="Q192" s="155"/>
      <c r="R192" s="161">
        <f t="shared" si="8"/>
        <v>0.33000000000000007</v>
      </c>
    </row>
    <row r="193" spans="1:18" s="148" customFormat="1" ht="38.25" customHeight="1">
      <c r="A193" s="152">
        <f>IF(E193=12,"",COUNTA($E$9:$E193))</f>
        <v>147</v>
      </c>
      <c r="B193" s="163" t="s">
        <v>523</v>
      </c>
      <c r="C193" s="155"/>
      <c r="D193" s="155" t="s">
        <v>524</v>
      </c>
      <c r="E193" s="155" t="s">
        <v>137</v>
      </c>
      <c r="F193" s="155" t="s">
        <v>166</v>
      </c>
      <c r="G193" s="155">
        <v>8</v>
      </c>
      <c r="H193" s="155">
        <v>3.26</v>
      </c>
      <c r="I193" s="155" t="s">
        <v>181</v>
      </c>
      <c r="J193" s="155" t="s">
        <v>525</v>
      </c>
      <c r="K193" s="155" t="s">
        <v>166</v>
      </c>
      <c r="L193" s="155">
        <v>9</v>
      </c>
      <c r="M193" s="155">
        <v>3.46</v>
      </c>
      <c r="N193" s="155" t="s">
        <v>207</v>
      </c>
      <c r="O193" s="155"/>
      <c r="P193" s="160"/>
      <c r="Q193" s="155"/>
      <c r="R193" s="161">
        <f t="shared" si="8"/>
        <v>0.20000000000000018</v>
      </c>
    </row>
    <row r="194" spans="1:18" s="190" customFormat="1" ht="38.25" customHeight="1">
      <c r="A194" s="152"/>
      <c r="B194" s="248" t="s">
        <v>97</v>
      </c>
      <c r="C194" s="348"/>
      <c r="D194" s="314"/>
      <c r="E194" s="213"/>
      <c r="F194" s="348"/>
      <c r="G194" s="317"/>
      <c r="H194" s="348"/>
      <c r="I194" s="348"/>
      <c r="J194" s="317"/>
      <c r="K194" s="348"/>
      <c r="L194" s="362"/>
      <c r="M194" s="357"/>
      <c r="N194" s="348"/>
      <c r="O194" s="363"/>
      <c r="P194" s="204"/>
      <c r="Q194" s="364"/>
      <c r="R194" s="161">
        <f t="shared" si="8"/>
        <v>0</v>
      </c>
    </row>
    <row r="195" spans="1:18" s="216" customFormat="1" ht="38.25" customHeight="1">
      <c r="A195" s="152">
        <f>IF(E195=12,"",COUNTA($E$9:$E195))</f>
        <v>148</v>
      </c>
      <c r="B195" s="163" t="s">
        <v>326</v>
      </c>
      <c r="C195" s="155" t="s">
        <v>327</v>
      </c>
      <c r="D195" s="155"/>
      <c r="E195" s="155" t="s">
        <v>137</v>
      </c>
      <c r="F195" s="155" t="s">
        <v>161</v>
      </c>
      <c r="G195" s="155" t="s">
        <v>41</v>
      </c>
      <c r="H195" s="155">
        <v>3.66</v>
      </c>
      <c r="I195" s="155" t="s">
        <v>236</v>
      </c>
      <c r="J195" s="155" t="s">
        <v>328</v>
      </c>
      <c r="K195" s="155" t="s">
        <v>161</v>
      </c>
      <c r="L195" s="155" t="s">
        <v>42</v>
      </c>
      <c r="M195" s="155">
        <v>3.99</v>
      </c>
      <c r="N195" s="155" t="s">
        <v>207</v>
      </c>
      <c r="O195" s="155"/>
      <c r="P195" s="155"/>
      <c r="Q195" s="155"/>
      <c r="R195" s="161">
        <f t="shared" si="8"/>
        <v>0.33000000000000007</v>
      </c>
    </row>
    <row r="196" spans="1:18" s="216" customFormat="1" ht="38.25" customHeight="1">
      <c r="A196" s="152">
        <f>IF(E196=12,"",COUNTA($E$9:$E196))</f>
        <v>149</v>
      </c>
      <c r="B196" s="163" t="s">
        <v>329</v>
      </c>
      <c r="C196" s="155" t="s">
        <v>330</v>
      </c>
      <c r="D196" s="155"/>
      <c r="E196" s="155" t="s">
        <v>137</v>
      </c>
      <c r="F196" s="155" t="s">
        <v>161</v>
      </c>
      <c r="G196" s="155" t="s">
        <v>41</v>
      </c>
      <c r="H196" s="155">
        <v>3.66</v>
      </c>
      <c r="I196" s="155" t="s">
        <v>331</v>
      </c>
      <c r="J196" s="155" t="s">
        <v>328</v>
      </c>
      <c r="K196" s="155" t="s">
        <v>161</v>
      </c>
      <c r="L196" s="155" t="s">
        <v>42</v>
      </c>
      <c r="M196" s="155">
        <v>3.99</v>
      </c>
      <c r="N196" s="155" t="s">
        <v>332</v>
      </c>
      <c r="O196" s="155"/>
      <c r="P196" s="155"/>
      <c r="Q196" s="155"/>
      <c r="R196" s="161">
        <f t="shared" si="8"/>
        <v>0.33000000000000007</v>
      </c>
    </row>
    <row r="197" spans="1:18" s="216" customFormat="1" ht="38.25" customHeight="1">
      <c r="A197" s="152">
        <f>IF(E197=12,"",COUNTA($E$9:$E197))</f>
        <v>150</v>
      </c>
      <c r="B197" s="163" t="s">
        <v>333</v>
      </c>
      <c r="C197" s="155" t="s">
        <v>334</v>
      </c>
      <c r="D197" s="155"/>
      <c r="E197" s="155" t="s">
        <v>188</v>
      </c>
      <c r="F197" s="155" t="s">
        <v>166</v>
      </c>
      <c r="G197" s="155" t="s">
        <v>41</v>
      </c>
      <c r="H197" s="155">
        <v>3.34</v>
      </c>
      <c r="I197" s="155" t="s">
        <v>231</v>
      </c>
      <c r="J197" s="155" t="s">
        <v>328</v>
      </c>
      <c r="K197" s="155" t="s">
        <v>166</v>
      </c>
      <c r="L197" s="155" t="s">
        <v>42</v>
      </c>
      <c r="M197" s="155">
        <v>3.65</v>
      </c>
      <c r="N197" s="155" t="s">
        <v>147</v>
      </c>
      <c r="O197" s="155"/>
      <c r="P197" s="155"/>
      <c r="Q197" s="155"/>
      <c r="R197" s="161">
        <f t="shared" si="8"/>
        <v>0.31000000000000005</v>
      </c>
    </row>
    <row r="198" spans="1:18" s="366" customFormat="1" ht="38.25" customHeight="1">
      <c r="A198" s="152"/>
      <c r="B198" s="360" t="s">
        <v>91</v>
      </c>
      <c r="C198" s="361"/>
      <c r="D198" s="749"/>
      <c r="E198" s="750"/>
      <c r="F198" s="750"/>
      <c r="G198" s="750"/>
      <c r="H198" s="750"/>
      <c r="I198" s="750"/>
      <c r="J198" s="750"/>
      <c r="K198" s="750"/>
      <c r="L198" s="751"/>
      <c r="M198" s="365"/>
      <c r="N198" s="365"/>
      <c r="O198" s="365"/>
      <c r="P198" s="365"/>
      <c r="Q198" s="365"/>
      <c r="R198" s="296">
        <f t="shared" si="8"/>
        <v>0</v>
      </c>
    </row>
    <row r="199" spans="1:18" ht="38.25" customHeight="1">
      <c r="A199" s="152">
        <f>IF(E199=12,"",COUNTA($E$9:$E199))</f>
        <v>151</v>
      </c>
      <c r="B199" s="163" t="s">
        <v>295</v>
      </c>
      <c r="C199" s="198" t="s">
        <v>296</v>
      </c>
      <c r="D199" s="186"/>
      <c r="E199" s="155" t="s">
        <v>137</v>
      </c>
      <c r="F199" s="198" t="s">
        <v>161</v>
      </c>
      <c r="G199" s="155">
        <v>6</v>
      </c>
      <c r="H199" s="155">
        <v>3.99</v>
      </c>
      <c r="I199" s="198" t="s">
        <v>138</v>
      </c>
      <c r="J199" s="155"/>
      <c r="K199" s="198" t="s">
        <v>161</v>
      </c>
      <c r="L199" s="155">
        <v>7</v>
      </c>
      <c r="M199" s="155">
        <f>H199+0.33</f>
        <v>4.32</v>
      </c>
      <c r="N199" s="198" t="s">
        <v>150</v>
      </c>
      <c r="O199" s="155"/>
      <c r="P199" s="160" t="s">
        <v>341</v>
      </c>
      <c r="Q199" s="200"/>
      <c r="R199" s="161">
        <f t="shared" si="8"/>
        <v>0.33000000000000007</v>
      </c>
    </row>
    <row r="200" spans="1:18" ht="38.25" customHeight="1">
      <c r="A200" s="152">
        <f>IF(E200=12,"",COUNTA($E$9:$E200))</f>
        <v>152</v>
      </c>
      <c r="B200" s="163" t="s">
        <v>297</v>
      </c>
      <c r="C200" s="198"/>
      <c r="D200" s="198" t="s">
        <v>298</v>
      </c>
      <c r="E200" s="155" t="s">
        <v>137</v>
      </c>
      <c r="F200" s="198" t="s">
        <v>161</v>
      </c>
      <c r="G200" s="155">
        <v>5</v>
      </c>
      <c r="H200" s="155">
        <v>3.66</v>
      </c>
      <c r="I200" s="198" t="s">
        <v>236</v>
      </c>
      <c r="J200" s="155"/>
      <c r="K200" s="198" t="s">
        <v>161</v>
      </c>
      <c r="L200" s="155">
        <v>6</v>
      </c>
      <c r="M200" s="155">
        <f>H200+0.33</f>
        <v>3.99</v>
      </c>
      <c r="N200" s="198" t="s">
        <v>207</v>
      </c>
      <c r="O200" s="155"/>
      <c r="P200" s="160"/>
      <c r="Q200" s="200"/>
      <c r="R200" s="161">
        <f t="shared" si="8"/>
        <v>0.33000000000000007</v>
      </c>
    </row>
    <row r="201" spans="1:18" ht="38.25" customHeight="1">
      <c r="A201" s="152">
        <f>IF(E201=12,"",COUNTA($E$9:$E201))</f>
        <v>153</v>
      </c>
      <c r="B201" s="163" t="s">
        <v>299</v>
      </c>
      <c r="C201" s="198" t="s">
        <v>300</v>
      </c>
      <c r="D201" s="186"/>
      <c r="E201" s="155" t="s">
        <v>137</v>
      </c>
      <c r="F201" s="198" t="s">
        <v>161</v>
      </c>
      <c r="G201" s="155">
        <v>4</v>
      </c>
      <c r="H201" s="155">
        <v>3.33</v>
      </c>
      <c r="I201" s="198" t="s">
        <v>162</v>
      </c>
      <c r="J201" s="155"/>
      <c r="K201" s="198" t="s">
        <v>161</v>
      </c>
      <c r="L201" s="155">
        <v>5</v>
      </c>
      <c r="M201" s="155">
        <f>H201+0.33</f>
        <v>3.66</v>
      </c>
      <c r="N201" s="198" t="s">
        <v>163</v>
      </c>
      <c r="O201" s="155"/>
      <c r="P201" s="160"/>
      <c r="Q201" s="200"/>
      <c r="R201" s="161">
        <f t="shared" si="8"/>
        <v>0.33000000000000007</v>
      </c>
    </row>
    <row r="202" spans="1:18" ht="38.25" customHeight="1">
      <c r="A202" s="152">
        <f>IF(E202=12,"",COUNTA($E$9:$E202))</f>
        <v>154</v>
      </c>
      <c r="B202" s="163" t="s">
        <v>301</v>
      </c>
      <c r="C202" s="186"/>
      <c r="D202" s="198" t="s">
        <v>302</v>
      </c>
      <c r="E202" s="155" t="s">
        <v>137</v>
      </c>
      <c r="F202" s="198" t="s">
        <v>161</v>
      </c>
      <c r="G202" s="155">
        <v>4</v>
      </c>
      <c r="H202" s="155">
        <v>3.33</v>
      </c>
      <c r="I202" s="198" t="s">
        <v>303</v>
      </c>
      <c r="J202" s="155"/>
      <c r="K202" s="198" t="s">
        <v>161</v>
      </c>
      <c r="L202" s="155">
        <v>5</v>
      </c>
      <c r="M202" s="155">
        <f>H202+0.33</f>
        <v>3.66</v>
      </c>
      <c r="N202" s="198" t="s">
        <v>304</v>
      </c>
      <c r="O202" s="155"/>
      <c r="P202" s="160"/>
      <c r="Q202" s="200"/>
      <c r="R202" s="161">
        <f t="shared" si="8"/>
        <v>0.33000000000000007</v>
      </c>
    </row>
    <row r="203" spans="1:18" ht="38.25" customHeight="1">
      <c r="A203" s="152">
        <f>IF(E203=12,"",COUNTA($E$9:$E203))</f>
        <v>155</v>
      </c>
      <c r="B203" s="163" t="s">
        <v>305</v>
      </c>
      <c r="C203" s="186"/>
      <c r="D203" s="198" t="s">
        <v>306</v>
      </c>
      <c r="E203" s="155" t="s">
        <v>137</v>
      </c>
      <c r="F203" s="198" t="s">
        <v>161</v>
      </c>
      <c r="G203" s="155">
        <v>4</v>
      </c>
      <c r="H203" s="155">
        <v>3.33</v>
      </c>
      <c r="I203" s="198" t="s">
        <v>268</v>
      </c>
      <c r="J203" s="155"/>
      <c r="K203" s="198" t="s">
        <v>161</v>
      </c>
      <c r="L203" s="155">
        <v>5</v>
      </c>
      <c r="M203" s="155">
        <f>H203+0.33</f>
        <v>3.66</v>
      </c>
      <c r="N203" s="198" t="s">
        <v>158</v>
      </c>
      <c r="O203" s="155"/>
      <c r="P203" s="160"/>
      <c r="Q203" s="200"/>
      <c r="R203" s="161">
        <f t="shared" si="8"/>
        <v>0.33000000000000007</v>
      </c>
    </row>
    <row r="204" spans="1:18" s="366" customFormat="1" ht="38.25" customHeight="1">
      <c r="A204" s="152"/>
      <c r="B204" s="802" t="s">
        <v>90</v>
      </c>
      <c r="C204" s="803"/>
      <c r="D204" s="749"/>
      <c r="E204" s="750"/>
      <c r="F204" s="750"/>
      <c r="G204" s="750"/>
      <c r="H204" s="750"/>
      <c r="I204" s="751"/>
      <c r="J204" s="365"/>
      <c r="K204" s="365"/>
      <c r="L204" s="365"/>
      <c r="M204" s="365"/>
      <c r="N204" s="365"/>
      <c r="O204" s="365"/>
      <c r="P204" s="365"/>
      <c r="Q204" s="365"/>
      <c r="R204" s="296">
        <f t="shared" si="8"/>
        <v>0</v>
      </c>
    </row>
    <row r="205" spans="1:18" s="161" customFormat="1" ht="38.25" customHeight="1">
      <c r="A205" s="152">
        <f>IF(E205=12,"",COUNTA($E$9:$E205))</f>
        <v>156</v>
      </c>
      <c r="B205" s="367" t="s">
        <v>503</v>
      </c>
      <c r="C205" s="368" t="s">
        <v>504</v>
      </c>
      <c r="D205" s="368"/>
      <c r="E205" s="170" t="s">
        <v>35</v>
      </c>
      <c r="F205" s="368" t="s">
        <v>244</v>
      </c>
      <c r="G205" s="368" t="s">
        <v>40</v>
      </c>
      <c r="H205" s="368" t="s">
        <v>714</v>
      </c>
      <c r="I205" s="368" t="s">
        <v>495</v>
      </c>
      <c r="J205" s="368"/>
      <c r="K205" s="368" t="s">
        <v>244</v>
      </c>
      <c r="L205" s="368" t="s">
        <v>43</v>
      </c>
      <c r="M205" s="368" t="s">
        <v>79</v>
      </c>
      <c r="N205" s="368" t="s">
        <v>496</v>
      </c>
      <c r="O205" s="368"/>
      <c r="P205" s="369"/>
      <c r="Q205" s="370"/>
      <c r="R205" s="161">
        <f t="shared" si="8"/>
        <v>0.20000000000000018</v>
      </c>
    </row>
    <row r="206" spans="1:18" s="148" customFormat="1" ht="38.25" customHeight="1">
      <c r="A206" s="152"/>
      <c r="B206" s="739" t="s">
        <v>112</v>
      </c>
      <c r="C206" s="739"/>
      <c r="D206" s="173"/>
      <c r="E206" s="173"/>
      <c r="F206" s="173"/>
      <c r="G206" s="173"/>
      <c r="H206" s="173"/>
      <c r="I206" s="173"/>
      <c r="J206" s="173"/>
      <c r="K206" s="173"/>
      <c r="L206" s="173"/>
      <c r="M206" s="173"/>
      <c r="N206" s="173"/>
      <c r="O206" s="173"/>
      <c r="P206" s="173"/>
      <c r="Q206" s="173"/>
      <c r="R206" s="161">
        <f t="shared" si="8"/>
        <v>0</v>
      </c>
    </row>
    <row r="207" spans="1:18" s="216" customFormat="1" ht="38.25" customHeight="1">
      <c r="A207" s="152">
        <f>IF(E207=12,"",COUNTA($E$9:$E207))</f>
        <v>157</v>
      </c>
      <c r="B207" s="371" t="s">
        <v>452</v>
      </c>
      <c r="C207" s="372" t="s">
        <v>453</v>
      </c>
      <c r="D207" s="373"/>
      <c r="E207" s="155" t="s">
        <v>137</v>
      </c>
      <c r="F207" s="374" t="s">
        <v>196</v>
      </c>
      <c r="G207" s="373" t="s">
        <v>39</v>
      </c>
      <c r="H207" s="373" t="s">
        <v>86</v>
      </c>
      <c r="I207" s="375" t="s">
        <v>222</v>
      </c>
      <c r="J207" s="373"/>
      <c r="K207" s="374" t="s">
        <v>196</v>
      </c>
      <c r="L207" s="373" t="s">
        <v>44</v>
      </c>
      <c r="M207" s="373" t="s">
        <v>54</v>
      </c>
      <c r="N207" s="375" t="s">
        <v>223</v>
      </c>
      <c r="O207" s="376"/>
      <c r="P207" s="373"/>
      <c r="Q207" s="377"/>
      <c r="R207" s="161">
        <f t="shared" si="8"/>
        <v>0.33000000000000007</v>
      </c>
    </row>
    <row r="208" spans="1:18" s="216" customFormat="1" ht="38.25" customHeight="1">
      <c r="A208" s="152">
        <f>IF(E208=12,"",COUNTA($E$9:$E208))</f>
        <v>158</v>
      </c>
      <c r="B208" s="378" t="s">
        <v>454</v>
      </c>
      <c r="C208" s="379"/>
      <c r="D208" s="372" t="s">
        <v>455</v>
      </c>
      <c r="E208" s="155" t="s">
        <v>137</v>
      </c>
      <c r="F208" s="374" t="s">
        <v>286</v>
      </c>
      <c r="G208" s="373" t="s">
        <v>50</v>
      </c>
      <c r="H208" s="373" t="s">
        <v>713</v>
      </c>
      <c r="I208" s="375" t="s">
        <v>181</v>
      </c>
      <c r="J208" s="373"/>
      <c r="K208" s="374" t="s">
        <v>286</v>
      </c>
      <c r="L208" s="373" t="s">
        <v>37</v>
      </c>
      <c r="M208" s="373" t="s">
        <v>709</v>
      </c>
      <c r="N208" s="375" t="s">
        <v>207</v>
      </c>
      <c r="O208" s="380"/>
      <c r="P208" s="380"/>
      <c r="Q208" s="380"/>
      <c r="R208" s="161">
        <f t="shared" si="8"/>
        <v>0.19999999999999973</v>
      </c>
    </row>
    <row r="209" spans="1:18" s="216" customFormat="1" ht="38.25" customHeight="1">
      <c r="A209" s="152">
        <f>IF(E209=12,"",COUNTA($E$9:$E209))</f>
        <v>159</v>
      </c>
      <c r="B209" s="378" t="s">
        <v>456</v>
      </c>
      <c r="C209" s="379"/>
      <c r="D209" s="372" t="s">
        <v>457</v>
      </c>
      <c r="E209" s="155" t="s">
        <v>137</v>
      </c>
      <c r="F209" s="374" t="s">
        <v>196</v>
      </c>
      <c r="G209" s="373" t="s">
        <v>39</v>
      </c>
      <c r="H209" s="373" t="s">
        <v>86</v>
      </c>
      <c r="I209" s="375" t="s">
        <v>458</v>
      </c>
      <c r="J209" s="373"/>
      <c r="K209" s="374" t="s">
        <v>196</v>
      </c>
      <c r="L209" s="373" t="s">
        <v>44</v>
      </c>
      <c r="M209" s="373" t="s">
        <v>54</v>
      </c>
      <c r="N209" s="375" t="s">
        <v>155</v>
      </c>
      <c r="O209" s="380"/>
      <c r="P209" s="380"/>
      <c r="Q209" s="380"/>
      <c r="R209" s="161">
        <f t="shared" si="8"/>
        <v>0.33000000000000007</v>
      </c>
    </row>
    <row r="210" spans="1:18" s="216" customFormat="1" ht="38.25" customHeight="1">
      <c r="A210" s="152">
        <f>IF(E210=12,"",COUNTA($E$9:$E210))</f>
        <v>160</v>
      </c>
      <c r="B210" s="378" t="s">
        <v>459</v>
      </c>
      <c r="C210" s="379"/>
      <c r="D210" s="372" t="s">
        <v>460</v>
      </c>
      <c r="E210" s="155" t="s">
        <v>137</v>
      </c>
      <c r="F210" s="374" t="s">
        <v>161</v>
      </c>
      <c r="G210" s="373" t="s">
        <v>38</v>
      </c>
      <c r="H210" s="373" t="s">
        <v>81</v>
      </c>
      <c r="I210" s="375" t="s">
        <v>407</v>
      </c>
      <c r="J210" s="373"/>
      <c r="K210" s="374" t="s">
        <v>161</v>
      </c>
      <c r="L210" s="373" t="s">
        <v>39</v>
      </c>
      <c r="M210" s="373" t="s">
        <v>86</v>
      </c>
      <c r="N210" s="375" t="s">
        <v>387</v>
      </c>
      <c r="O210" s="380"/>
      <c r="P210" s="380"/>
      <c r="Q210" s="380"/>
      <c r="R210" s="161">
        <f t="shared" si="8"/>
        <v>0.33000000000000007</v>
      </c>
    </row>
    <row r="211" spans="1:18" s="216" customFormat="1" ht="38.25" customHeight="1">
      <c r="A211" s="152">
        <f>IF(E211=12,"",COUNTA($E$9:$E211))</f>
        <v>161</v>
      </c>
      <c r="B211" s="378" t="s">
        <v>461</v>
      </c>
      <c r="C211" s="379"/>
      <c r="D211" s="372" t="s">
        <v>462</v>
      </c>
      <c r="E211" s="155" t="s">
        <v>137</v>
      </c>
      <c r="F211" s="374" t="s">
        <v>161</v>
      </c>
      <c r="G211" s="373" t="s">
        <v>38</v>
      </c>
      <c r="H211" s="373" t="s">
        <v>81</v>
      </c>
      <c r="I211" s="375" t="s">
        <v>407</v>
      </c>
      <c r="J211" s="373"/>
      <c r="K211" s="374" t="s">
        <v>161</v>
      </c>
      <c r="L211" s="373" t="s">
        <v>39</v>
      </c>
      <c r="M211" s="373" t="s">
        <v>86</v>
      </c>
      <c r="N211" s="375" t="s">
        <v>387</v>
      </c>
      <c r="O211" s="380"/>
      <c r="P211" s="380"/>
      <c r="Q211" s="380"/>
      <c r="R211" s="161">
        <f t="shared" si="8"/>
        <v>0.33000000000000007</v>
      </c>
    </row>
    <row r="212" spans="1:18" s="148" customFormat="1" ht="38.25" customHeight="1">
      <c r="A212" s="152"/>
      <c r="B212" s="745" t="s">
        <v>95</v>
      </c>
      <c r="C212" s="746"/>
      <c r="D212" s="173"/>
      <c r="E212" s="173"/>
      <c r="F212" s="173"/>
      <c r="G212" s="173"/>
      <c r="H212" s="173"/>
      <c r="I212" s="173"/>
      <c r="J212" s="173"/>
      <c r="K212" s="173"/>
      <c r="L212" s="173"/>
      <c r="M212" s="173"/>
      <c r="N212" s="173"/>
      <c r="O212" s="173"/>
      <c r="P212" s="173"/>
      <c r="Q212" s="173"/>
      <c r="R212" s="161">
        <f t="shared" si="8"/>
        <v>0</v>
      </c>
    </row>
    <row r="213" spans="1:18" s="390" customFormat="1" ht="49.2" customHeight="1">
      <c r="A213" s="152">
        <f>IF(E213=12,"",COUNTA($E$9:$E213))</f>
        <v>162</v>
      </c>
      <c r="B213" s="381" t="s">
        <v>694</v>
      </c>
      <c r="C213" s="382"/>
      <c r="D213" s="383" t="s">
        <v>695</v>
      </c>
      <c r="E213" s="379" t="s">
        <v>137</v>
      </c>
      <c r="F213" s="379" t="s">
        <v>161</v>
      </c>
      <c r="G213" s="379" t="s">
        <v>38</v>
      </c>
      <c r="H213" s="379" t="s">
        <v>81</v>
      </c>
      <c r="I213" s="382" t="s">
        <v>171</v>
      </c>
      <c r="J213" s="384"/>
      <c r="K213" s="379" t="s">
        <v>161</v>
      </c>
      <c r="L213" s="385">
        <v>3</v>
      </c>
      <c r="M213" s="386" t="s">
        <v>696</v>
      </c>
      <c r="N213" s="382" t="s">
        <v>172</v>
      </c>
      <c r="O213" s="387"/>
      <c r="P213" s="388"/>
      <c r="Q213" s="380"/>
      <c r="R213" s="389"/>
    </row>
    <row r="214" spans="1:18" s="390" customFormat="1" ht="48.6" customHeight="1">
      <c r="A214" s="152">
        <f>IF(E214=12,"",COUNTA($E$9:$E214))</f>
        <v>163</v>
      </c>
      <c r="B214" s="391" t="s">
        <v>697</v>
      </c>
      <c r="C214" s="392"/>
      <c r="D214" s="393" t="s">
        <v>698</v>
      </c>
      <c r="E214" s="392" t="s">
        <v>137</v>
      </c>
      <c r="F214" s="379" t="s">
        <v>161</v>
      </c>
      <c r="G214" s="392" t="s">
        <v>38</v>
      </c>
      <c r="H214" s="392" t="s">
        <v>81</v>
      </c>
      <c r="I214" s="382" t="s">
        <v>171</v>
      </c>
      <c r="J214" s="392"/>
      <c r="K214" s="379" t="s">
        <v>161</v>
      </c>
      <c r="L214" s="392" t="s">
        <v>39</v>
      </c>
      <c r="M214" s="392" t="s">
        <v>696</v>
      </c>
      <c r="N214" s="382" t="s">
        <v>172</v>
      </c>
      <c r="O214" s="392"/>
      <c r="P214" s="392"/>
      <c r="Q214" s="394"/>
      <c r="R214" s="389"/>
    </row>
    <row r="215" spans="1:18" ht="38.25" customHeight="1">
      <c r="A215" s="152">
        <f>IF(E215=12,"",COUNTA($E$9:$E215))</f>
        <v>164</v>
      </c>
      <c r="B215" s="169" t="s">
        <v>561</v>
      </c>
      <c r="C215" s="327" t="s">
        <v>562</v>
      </c>
      <c r="D215" s="395"/>
      <c r="E215" s="170" t="s">
        <v>35</v>
      </c>
      <c r="F215" s="374" t="s">
        <v>286</v>
      </c>
      <c r="G215" s="200" t="s">
        <v>43</v>
      </c>
      <c r="H215" s="200" t="s">
        <v>79</v>
      </c>
      <c r="I215" s="200" t="s">
        <v>181</v>
      </c>
      <c r="J215" s="200"/>
      <c r="K215" s="374" t="s">
        <v>286</v>
      </c>
      <c r="L215" s="200" t="s">
        <v>45</v>
      </c>
      <c r="M215" s="200" t="s">
        <v>715</v>
      </c>
      <c r="N215" s="200" t="s">
        <v>207</v>
      </c>
      <c r="O215" s="147"/>
      <c r="P215" s="147"/>
      <c r="Q215" s="147"/>
      <c r="R215" s="161">
        <f t="shared" ref="R215:R232" si="9">M215-H215</f>
        <v>0.19999999999999973</v>
      </c>
    </row>
    <row r="216" spans="1:18" s="216" customFormat="1" ht="38.25" customHeight="1">
      <c r="A216" s="152">
        <f>IF(E216=12,"",COUNTA($E$9:$E216))</f>
        <v>165</v>
      </c>
      <c r="B216" s="310" t="s">
        <v>208</v>
      </c>
      <c r="C216" s="168"/>
      <c r="D216" s="188" t="s">
        <v>563</v>
      </c>
      <c r="E216" s="155" t="s">
        <v>137</v>
      </c>
      <c r="F216" s="374" t="s">
        <v>196</v>
      </c>
      <c r="G216" s="154" t="s">
        <v>41</v>
      </c>
      <c r="H216" s="154" t="s">
        <v>79</v>
      </c>
      <c r="I216" s="168" t="s">
        <v>218</v>
      </c>
      <c r="J216" s="396"/>
      <c r="K216" s="374" t="s">
        <v>196</v>
      </c>
      <c r="L216" s="227">
        <v>6</v>
      </c>
      <c r="M216" s="247">
        <v>3.99</v>
      </c>
      <c r="N216" s="168" t="s">
        <v>219</v>
      </c>
      <c r="O216" s="213"/>
      <c r="P216" s="304"/>
      <c r="Q216" s="159"/>
      <c r="R216" s="161">
        <f t="shared" si="9"/>
        <v>0.33000000000000007</v>
      </c>
    </row>
    <row r="217" spans="1:18" s="148" customFormat="1" ht="38.25" customHeight="1">
      <c r="A217" s="152"/>
      <c r="B217" s="745" t="s">
        <v>102</v>
      </c>
      <c r="C217" s="746"/>
      <c r="D217" s="173"/>
      <c r="E217" s="173"/>
      <c r="F217" s="173"/>
      <c r="G217" s="173"/>
      <c r="H217" s="173"/>
      <c r="I217" s="173"/>
      <c r="J217" s="173"/>
      <c r="K217" s="173"/>
      <c r="L217" s="173"/>
      <c r="M217" s="173"/>
      <c r="N217" s="173"/>
      <c r="O217" s="173"/>
      <c r="P217" s="173"/>
      <c r="Q217" s="173"/>
      <c r="R217" s="161">
        <f t="shared" si="9"/>
        <v>0</v>
      </c>
    </row>
    <row r="218" spans="1:18" s="216" customFormat="1" ht="38.25" customHeight="1">
      <c r="A218" s="152">
        <f>IF(E218=12,"",COUNTA($E$9:$E218))</f>
        <v>166</v>
      </c>
      <c r="B218" s="310" t="s">
        <v>610</v>
      </c>
      <c r="C218" s="346" t="s">
        <v>611</v>
      </c>
      <c r="D218" s="346"/>
      <c r="E218" s="155" t="s">
        <v>137</v>
      </c>
      <c r="F218" s="346" t="s">
        <v>196</v>
      </c>
      <c r="G218" s="346" t="s">
        <v>50</v>
      </c>
      <c r="H218" s="346" t="s">
        <v>115</v>
      </c>
      <c r="I218" s="346" t="s">
        <v>162</v>
      </c>
      <c r="J218" s="346"/>
      <c r="K218" s="346" t="s">
        <v>196</v>
      </c>
      <c r="L218" s="346" t="s">
        <v>37</v>
      </c>
      <c r="M218" s="346" t="s">
        <v>98</v>
      </c>
      <c r="N218" s="346" t="s">
        <v>163</v>
      </c>
      <c r="O218" s="346"/>
      <c r="P218" s="346"/>
      <c r="Q218" s="346"/>
      <c r="R218" s="161">
        <f t="shared" si="9"/>
        <v>0.33000000000000007</v>
      </c>
    </row>
    <row r="219" spans="1:18" s="216" customFormat="1" ht="38.25" customHeight="1">
      <c r="A219" s="152">
        <f>IF(E219=12,"",COUNTA($E$9:$E219))</f>
        <v>167</v>
      </c>
      <c r="B219" s="310" t="s">
        <v>612</v>
      </c>
      <c r="C219" s="346"/>
      <c r="D219" s="346" t="s">
        <v>613</v>
      </c>
      <c r="E219" s="155" t="s">
        <v>137</v>
      </c>
      <c r="F219" s="346" t="s">
        <v>286</v>
      </c>
      <c r="G219" s="346" t="s">
        <v>42</v>
      </c>
      <c r="H219" s="346" t="s">
        <v>711</v>
      </c>
      <c r="I219" s="346" t="s">
        <v>276</v>
      </c>
      <c r="J219" s="346"/>
      <c r="K219" s="346" t="s">
        <v>286</v>
      </c>
      <c r="L219" s="346" t="s">
        <v>50</v>
      </c>
      <c r="M219" s="346" t="s">
        <v>713</v>
      </c>
      <c r="N219" s="346" t="s">
        <v>163</v>
      </c>
      <c r="O219" s="346"/>
      <c r="P219" s="346"/>
      <c r="Q219" s="346"/>
      <c r="R219" s="161">
        <f t="shared" si="9"/>
        <v>0.20000000000000018</v>
      </c>
    </row>
    <row r="220" spans="1:18" s="216" customFormat="1" ht="38.25" customHeight="1">
      <c r="A220" s="152">
        <f>IF(E220=12,"",COUNTA($E$9:$E220))</f>
        <v>168</v>
      </c>
      <c r="B220" s="310" t="s">
        <v>699</v>
      </c>
      <c r="C220" s="346"/>
      <c r="D220" s="346" t="s">
        <v>614</v>
      </c>
      <c r="E220" s="155" t="s">
        <v>137</v>
      </c>
      <c r="F220" s="346" t="s">
        <v>196</v>
      </c>
      <c r="G220" s="346" t="s">
        <v>42</v>
      </c>
      <c r="H220" s="346" t="s">
        <v>116</v>
      </c>
      <c r="I220" s="346" t="s">
        <v>162</v>
      </c>
      <c r="J220" s="346"/>
      <c r="K220" s="346" t="s">
        <v>196</v>
      </c>
      <c r="L220" s="346" t="s">
        <v>50</v>
      </c>
      <c r="M220" s="346" t="s">
        <v>115</v>
      </c>
      <c r="N220" s="346" t="s">
        <v>163</v>
      </c>
      <c r="O220" s="346"/>
      <c r="P220" s="346"/>
      <c r="Q220" s="346"/>
      <c r="R220" s="161">
        <f t="shared" si="9"/>
        <v>0.33000000000000007</v>
      </c>
    </row>
    <row r="221" spans="1:18" s="216" customFormat="1" ht="38.25" customHeight="1">
      <c r="A221" s="152">
        <f>IF(E221=12,"",COUNTA($E$9:$E221))</f>
        <v>169</v>
      </c>
      <c r="B221" s="310" t="s">
        <v>615</v>
      </c>
      <c r="C221" s="346" t="s">
        <v>616</v>
      </c>
      <c r="D221" s="346"/>
      <c r="E221" s="155" t="s">
        <v>137</v>
      </c>
      <c r="F221" s="346" t="s">
        <v>161</v>
      </c>
      <c r="G221" s="346" t="s">
        <v>39</v>
      </c>
      <c r="H221" s="346" t="s">
        <v>86</v>
      </c>
      <c r="I221" s="346" t="s">
        <v>407</v>
      </c>
      <c r="J221" s="346"/>
      <c r="K221" s="346" t="s">
        <v>161</v>
      </c>
      <c r="L221" s="346" t="s">
        <v>44</v>
      </c>
      <c r="M221" s="346" t="s">
        <v>54</v>
      </c>
      <c r="N221" s="346" t="s">
        <v>172</v>
      </c>
      <c r="O221" s="346"/>
      <c r="P221" s="346"/>
      <c r="Q221" s="346"/>
      <c r="R221" s="161">
        <f t="shared" si="9"/>
        <v>0.33000000000000007</v>
      </c>
    </row>
    <row r="222" spans="1:18" s="145" customFormat="1" ht="38.25" customHeight="1">
      <c r="A222" s="152"/>
      <c r="B222" s="739" t="s">
        <v>119</v>
      </c>
      <c r="C222" s="739"/>
      <c r="D222" s="231"/>
      <c r="E222" s="167"/>
      <c r="F222" s="231"/>
      <c r="G222" s="167"/>
      <c r="H222" s="167"/>
      <c r="I222" s="231"/>
      <c r="J222" s="167"/>
      <c r="K222" s="231"/>
      <c r="L222" s="167"/>
      <c r="M222" s="167"/>
      <c r="N222" s="231"/>
      <c r="O222" s="167"/>
      <c r="P222" s="237"/>
      <c r="Q222" s="167"/>
      <c r="R222" s="161">
        <f t="shared" si="9"/>
        <v>0</v>
      </c>
    </row>
    <row r="223" spans="1:18" s="216" customFormat="1" ht="38.25" customHeight="1">
      <c r="A223" s="152">
        <f>IF(E223=12,"",COUNTA($E$9:$E223))</f>
        <v>170</v>
      </c>
      <c r="B223" s="153" t="s">
        <v>360</v>
      </c>
      <c r="C223" s="154" t="s">
        <v>361</v>
      </c>
      <c r="D223" s="154"/>
      <c r="E223" s="155" t="s">
        <v>137</v>
      </c>
      <c r="F223" s="159" t="s">
        <v>286</v>
      </c>
      <c r="G223" s="159">
        <v>10</v>
      </c>
      <c r="H223" s="159">
        <v>3.66</v>
      </c>
      <c r="I223" s="154" t="s">
        <v>362</v>
      </c>
      <c r="J223" s="159" t="s">
        <v>328</v>
      </c>
      <c r="K223" s="159" t="s">
        <v>286</v>
      </c>
      <c r="L223" s="159">
        <v>11</v>
      </c>
      <c r="M223" s="159">
        <v>3.86</v>
      </c>
      <c r="N223" s="154" t="s">
        <v>219</v>
      </c>
      <c r="O223" s="159"/>
      <c r="P223" s="159"/>
      <c r="Q223" s="256"/>
      <c r="R223" s="161">
        <f t="shared" si="9"/>
        <v>0.19999999999999973</v>
      </c>
    </row>
    <row r="224" spans="1:18" s="216" customFormat="1" ht="38.25" customHeight="1">
      <c r="A224" s="152">
        <f>IF(E224=12,"",COUNTA($E$9:$E224))</f>
        <v>171</v>
      </c>
      <c r="B224" s="153" t="s">
        <v>363</v>
      </c>
      <c r="C224" s="279">
        <v>28625</v>
      </c>
      <c r="D224" s="154"/>
      <c r="E224" s="155" t="s">
        <v>137</v>
      </c>
      <c r="F224" s="159" t="s">
        <v>196</v>
      </c>
      <c r="G224" s="159">
        <v>5</v>
      </c>
      <c r="H224" s="159">
        <v>3.66</v>
      </c>
      <c r="I224" s="154" t="s">
        <v>364</v>
      </c>
      <c r="J224" s="159"/>
      <c r="K224" s="159" t="s">
        <v>196</v>
      </c>
      <c r="L224" s="159">
        <v>6</v>
      </c>
      <c r="M224" s="159">
        <v>3.99</v>
      </c>
      <c r="N224" s="154" t="s">
        <v>365</v>
      </c>
      <c r="O224" s="159"/>
      <c r="P224" s="159"/>
      <c r="Q224" s="256"/>
      <c r="R224" s="161">
        <f t="shared" si="9"/>
        <v>0.33000000000000007</v>
      </c>
    </row>
    <row r="225" spans="1:18" s="216" customFormat="1" ht="38.25" customHeight="1">
      <c r="A225" s="152">
        <f>IF(E225=12,"",COUNTA($E$9:$E225))</f>
        <v>172</v>
      </c>
      <c r="B225" s="153" t="s">
        <v>366</v>
      </c>
      <c r="C225" s="279"/>
      <c r="D225" s="279">
        <v>28859</v>
      </c>
      <c r="E225" s="155" t="s">
        <v>137</v>
      </c>
      <c r="F225" s="159" t="s">
        <v>161</v>
      </c>
      <c r="G225" s="159">
        <v>6</v>
      </c>
      <c r="H225" s="154" t="s">
        <v>116</v>
      </c>
      <c r="I225" s="154" t="s">
        <v>222</v>
      </c>
      <c r="J225" s="159"/>
      <c r="K225" s="159" t="s">
        <v>161</v>
      </c>
      <c r="L225" s="159">
        <v>7</v>
      </c>
      <c r="M225" s="154" t="s">
        <v>115</v>
      </c>
      <c r="N225" s="154" t="s">
        <v>367</v>
      </c>
      <c r="O225" s="159"/>
      <c r="P225" s="156"/>
      <c r="Q225" s="340"/>
      <c r="R225" s="161">
        <f t="shared" si="9"/>
        <v>0.33000000000000007</v>
      </c>
    </row>
    <row r="226" spans="1:18" s="216" customFormat="1" ht="38.25" customHeight="1">
      <c r="A226" s="152">
        <f>IF(E226=12,"",COUNTA($E$9:$E226))</f>
        <v>173</v>
      </c>
      <c r="B226" s="153" t="s">
        <v>368</v>
      </c>
      <c r="C226" s="279"/>
      <c r="D226" s="154" t="s">
        <v>369</v>
      </c>
      <c r="E226" s="155" t="s">
        <v>137</v>
      </c>
      <c r="F226" s="159" t="s">
        <v>196</v>
      </c>
      <c r="G226" s="159">
        <v>3</v>
      </c>
      <c r="H226" s="154" t="s">
        <v>86</v>
      </c>
      <c r="I226" s="154" t="s">
        <v>370</v>
      </c>
      <c r="J226" s="159"/>
      <c r="K226" s="159" t="s">
        <v>196</v>
      </c>
      <c r="L226" s="159">
        <v>4</v>
      </c>
      <c r="M226" s="154" t="s">
        <v>54</v>
      </c>
      <c r="N226" s="154" t="s">
        <v>371</v>
      </c>
      <c r="O226" s="159"/>
      <c r="P226" s="156"/>
      <c r="Q226" s="156"/>
      <c r="R226" s="161">
        <f t="shared" si="9"/>
        <v>0.33000000000000007</v>
      </c>
    </row>
    <row r="227" spans="1:18" s="145" customFormat="1" ht="38.25" customHeight="1">
      <c r="A227" s="152"/>
      <c r="B227" s="744" t="s">
        <v>101</v>
      </c>
      <c r="C227" s="744"/>
      <c r="D227" s="398"/>
      <c r="E227" s="397"/>
      <c r="F227" s="398"/>
      <c r="G227" s="397"/>
      <c r="H227" s="397"/>
      <c r="I227" s="398"/>
      <c r="J227" s="397"/>
      <c r="K227" s="398"/>
      <c r="L227" s="397"/>
      <c r="M227" s="397"/>
      <c r="N227" s="398"/>
      <c r="O227" s="397"/>
      <c r="P227" s="399"/>
      <c r="Q227" s="397"/>
      <c r="R227" s="161">
        <f t="shared" si="9"/>
        <v>0</v>
      </c>
    </row>
    <row r="228" spans="1:18" ht="38.25" customHeight="1">
      <c r="A228" s="152">
        <f>IF(E228=12,"",COUNTA($E$9:$E228))</f>
        <v>174</v>
      </c>
      <c r="B228" s="163" t="s">
        <v>242</v>
      </c>
      <c r="C228" s="198"/>
      <c r="D228" s="186" t="s">
        <v>243</v>
      </c>
      <c r="E228" s="155" t="s">
        <v>137</v>
      </c>
      <c r="F228" s="186" t="s">
        <v>244</v>
      </c>
      <c r="G228" s="155">
        <v>4</v>
      </c>
      <c r="H228" s="400">
        <v>3.03</v>
      </c>
      <c r="I228" s="186" t="s">
        <v>236</v>
      </c>
      <c r="J228" s="155"/>
      <c r="K228" s="186" t="s">
        <v>244</v>
      </c>
      <c r="L228" s="155">
        <v>5</v>
      </c>
      <c r="M228" s="199">
        <f>H228+0.31</f>
        <v>3.34</v>
      </c>
      <c r="N228" s="186" t="s">
        <v>207</v>
      </c>
      <c r="O228" s="155"/>
      <c r="P228" s="160"/>
      <c r="Q228" s="200"/>
      <c r="R228" s="161">
        <f t="shared" si="9"/>
        <v>0.31000000000000005</v>
      </c>
    </row>
    <row r="229" spans="1:18" ht="38.25" customHeight="1">
      <c r="A229" s="152">
        <f>IF(E229=12,"",COUNTA($E$9:$E229))</f>
        <v>175</v>
      </c>
      <c r="B229" s="163" t="s">
        <v>245</v>
      </c>
      <c r="C229" s="198"/>
      <c r="D229" s="186" t="s">
        <v>246</v>
      </c>
      <c r="E229" s="155" t="s">
        <v>137</v>
      </c>
      <c r="F229" s="198" t="s">
        <v>196</v>
      </c>
      <c r="G229" s="155">
        <v>3</v>
      </c>
      <c r="H229" s="400" t="s">
        <v>86</v>
      </c>
      <c r="I229" s="186" t="s">
        <v>138</v>
      </c>
      <c r="J229" s="155"/>
      <c r="K229" s="198" t="s">
        <v>196</v>
      </c>
      <c r="L229" s="155">
        <v>4</v>
      </c>
      <c r="M229" s="199">
        <f>H229+0.33</f>
        <v>3.33</v>
      </c>
      <c r="N229" s="186" t="s">
        <v>150</v>
      </c>
      <c r="O229" s="155"/>
      <c r="P229" s="160"/>
      <c r="Q229" s="200"/>
      <c r="R229" s="161">
        <f t="shared" si="9"/>
        <v>0.33000000000000007</v>
      </c>
    </row>
    <row r="230" spans="1:18" ht="38.25" customHeight="1">
      <c r="A230" s="152">
        <f>IF(E230=12,"",COUNTA($E$9:$E230))</f>
        <v>176</v>
      </c>
      <c r="B230" s="163" t="s">
        <v>247</v>
      </c>
      <c r="C230" s="186" t="s">
        <v>248</v>
      </c>
      <c r="D230" s="186"/>
      <c r="E230" s="155" t="s">
        <v>137</v>
      </c>
      <c r="F230" s="198" t="s">
        <v>196</v>
      </c>
      <c r="G230" s="155">
        <v>6</v>
      </c>
      <c r="H230" s="400">
        <v>3.99</v>
      </c>
      <c r="I230" s="186" t="s">
        <v>231</v>
      </c>
      <c r="J230" s="155"/>
      <c r="K230" s="198" t="s">
        <v>196</v>
      </c>
      <c r="L230" s="155">
        <v>7</v>
      </c>
      <c r="M230" s="199">
        <f>H230+0.33</f>
        <v>4.32</v>
      </c>
      <c r="N230" s="186" t="s">
        <v>147</v>
      </c>
      <c r="O230" s="155"/>
      <c r="P230" s="160"/>
      <c r="Q230" s="200"/>
      <c r="R230" s="161">
        <f t="shared" si="9"/>
        <v>0.33000000000000007</v>
      </c>
    </row>
    <row r="231" spans="1:18" ht="38.25" customHeight="1">
      <c r="A231" s="152">
        <f>IF(E231=12,"",COUNTA($E$9:$E231))</f>
        <v>177</v>
      </c>
      <c r="B231" s="163" t="s">
        <v>249</v>
      </c>
      <c r="C231" s="186"/>
      <c r="D231" s="186" t="s">
        <v>250</v>
      </c>
      <c r="E231" s="155" t="s">
        <v>137</v>
      </c>
      <c r="F231" s="198" t="s">
        <v>196</v>
      </c>
      <c r="G231" s="155">
        <v>6</v>
      </c>
      <c r="H231" s="400">
        <v>3.99</v>
      </c>
      <c r="I231" s="186" t="s">
        <v>236</v>
      </c>
      <c r="J231" s="155"/>
      <c r="K231" s="198" t="s">
        <v>196</v>
      </c>
      <c r="L231" s="155">
        <v>7</v>
      </c>
      <c r="M231" s="199">
        <f>H231+0.33</f>
        <v>4.32</v>
      </c>
      <c r="N231" s="186" t="s">
        <v>207</v>
      </c>
      <c r="O231" s="155"/>
      <c r="P231" s="160"/>
      <c r="Q231" s="200"/>
      <c r="R231" s="161">
        <f t="shared" si="9"/>
        <v>0.33000000000000007</v>
      </c>
    </row>
    <row r="232" spans="1:18" ht="38.25" customHeight="1">
      <c r="A232" s="152">
        <f>IF(E232=12,"",COUNTA($E$9:$E232))</f>
        <v>178</v>
      </c>
      <c r="B232" s="163" t="s">
        <v>251</v>
      </c>
      <c r="C232" s="186" t="s">
        <v>252</v>
      </c>
      <c r="D232" s="198"/>
      <c r="E232" s="155" t="s">
        <v>188</v>
      </c>
      <c r="F232" s="198" t="s">
        <v>253</v>
      </c>
      <c r="G232" s="155">
        <v>8</v>
      </c>
      <c r="H232" s="400">
        <v>4.2699999999999996</v>
      </c>
      <c r="I232" s="186" t="s">
        <v>236</v>
      </c>
      <c r="J232" s="155"/>
      <c r="K232" s="198" t="s">
        <v>253</v>
      </c>
      <c r="L232" s="155">
        <v>9</v>
      </c>
      <c r="M232" s="199">
        <f>H232+0.31</f>
        <v>4.5799999999999992</v>
      </c>
      <c r="N232" s="186" t="s">
        <v>207</v>
      </c>
      <c r="O232" s="155"/>
      <c r="P232" s="160"/>
      <c r="Q232" s="200"/>
      <c r="R232" s="161">
        <f t="shared" si="9"/>
        <v>0.30999999999999961</v>
      </c>
    </row>
    <row r="233" spans="1:18" s="297" customFormat="1" ht="30.75" customHeight="1">
      <c r="A233" s="152"/>
      <c r="B233" s="740" t="s">
        <v>732</v>
      </c>
      <c r="C233" s="757"/>
      <c r="D233" s="401"/>
      <c r="E233" s="401"/>
      <c r="F233" s="401"/>
      <c r="G233" s="401"/>
      <c r="H233" s="401"/>
      <c r="I233" s="401"/>
      <c r="J233" s="401"/>
      <c r="K233" s="401"/>
      <c r="L233" s="401"/>
      <c r="M233" s="401"/>
      <c r="N233" s="401"/>
      <c r="O233" s="401"/>
      <c r="P233" s="401"/>
      <c r="Q233" s="401"/>
      <c r="R233" s="402"/>
    </row>
    <row r="234" spans="1:18" s="297" customFormat="1" ht="30.75" customHeight="1">
      <c r="A234" s="152">
        <f>IF(E234=12,"",COUNTA($E$9:$E234))</f>
        <v>179</v>
      </c>
      <c r="B234" s="403" t="s">
        <v>733</v>
      </c>
      <c r="C234" s="263">
        <v>1984</v>
      </c>
      <c r="D234" s="263"/>
      <c r="E234" s="263" t="s">
        <v>734</v>
      </c>
      <c r="F234" s="404" t="s">
        <v>735</v>
      </c>
      <c r="G234" s="263">
        <v>5</v>
      </c>
      <c r="H234" s="263" t="s">
        <v>79</v>
      </c>
      <c r="I234" s="405" t="s">
        <v>162</v>
      </c>
      <c r="J234" s="263"/>
      <c r="K234" s="404" t="s">
        <v>735</v>
      </c>
      <c r="L234" s="263">
        <v>6</v>
      </c>
      <c r="M234" s="263" t="s">
        <v>116</v>
      </c>
      <c r="N234" s="405" t="s">
        <v>163</v>
      </c>
      <c r="O234" s="263"/>
      <c r="P234" s="263"/>
      <c r="Q234" s="263"/>
      <c r="R234" s="402"/>
    </row>
    <row r="235" spans="1:18" s="297" customFormat="1" ht="55.8" customHeight="1">
      <c r="A235" s="152">
        <f>IF(E235=12,"",COUNTA($E$9:$E235))</f>
        <v>180</v>
      </c>
      <c r="B235" s="403" t="s">
        <v>736</v>
      </c>
      <c r="C235" s="404">
        <v>1986</v>
      </c>
      <c r="D235" s="263"/>
      <c r="E235" s="263" t="s">
        <v>734</v>
      </c>
      <c r="F235" s="404" t="s">
        <v>735</v>
      </c>
      <c r="G235" s="263">
        <v>4</v>
      </c>
      <c r="H235" s="263" t="s">
        <v>54</v>
      </c>
      <c r="I235" s="405" t="s">
        <v>737</v>
      </c>
      <c r="J235" s="263"/>
      <c r="K235" s="404" t="s">
        <v>735</v>
      </c>
      <c r="L235" s="263">
        <v>5</v>
      </c>
      <c r="M235" s="263" t="s">
        <v>79</v>
      </c>
      <c r="N235" s="405" t="s">
        <v>155</v>
      </c>
      <c r="O235" s="263"/>
      <c r="P235" s="263"/>
      <c r="Q235" s="716" t="s">
        <v>785</v>
      </c>
      <c r="R235" s="402"/>
    </row>
    <row r="236" spans="1:18" s="355" customFormat="1" ht="30.75" customHeight="1">
      <c r="A236" s="152"/>
      <c r="B236" s="740" t="s">
        <v>738</v>
      </c>
      <c r="C236" s="757"/>
      <c r="D236" s="401"/>
      <c r="E236" s="401"/>
      <c r="F236" s="406"/>
      <c r="G236" s="401"/>
      <c r="H236" s="401"/>
      <c r="I236" s="406"/>
      <c r="J236" s="401"/>
      <c r="K236" s="406"/>
      <c r="L236" s="401"/>
      <c r="M236" s="401"/>
      <c r="N236" s="406"/>
      <c r="O236" s="401"/>
      <c r="P236" s="401"/>
      <c r="Q236" s="401"/>
      <c r="R236" s="407"/>
    </row>
    <row r="237" spans="1:18" s="297" customFormat="1" ht="30.75" customHeight="1">
      <c r="A237" s="152">
        <f>IF(E237=12,"",COUNTA($E$9:$E237))</f>
        <v>181</v>
      </c>
      <c r="B237" s="403" t="s">
        <v>739</v>
      </c>
      <c r="C237" s="404">
        <v>1973</v>
      </c>
      <c r="D237" s="263"/>
      <c r="E237" s="263" t="s">
        <v>734</v>
      </c>
      <c r="F237" s="404" t="s">
        <v>740</v>
      </c>
      <c r="G237" s="263">
        <v>6</v>
      </c>
      <c r="H237" s="263" t="s">
        <v>116</v>
      </c>
      <c r="I237" s="405" t="s">
        <v>236</v>
      </c>
      <c r="J237" s="263"/>
      <c r="K237" s="404" t="s">
        <v>740</v>
      </c>
      <c r="L237" s="263">
        <v>7</v>
      </c>
      <c r="M237" s="263" t="s">
        <v>115</v>
      </c>
      <c r="N237" s="405" t="s">
        <v>207</v>
      </c>
      <c r="O237" s="408"/>
      <c r="P237" s="263"/>
      <c r="Q237" s="263"/>
      <c r="R237" s="402"/>
    </row>
    <row r="238" spans="1:18" s="297" customFormat="1" ht="30.75" customHeight="1">
      <c r="A238" s="152">
        <f>IF(E238=12,"",COUNTA($E$9:$E238))</f>
        <v>182</v>
      </c>
      <c r="B238" s="403" t="s">
        <v>741</v>
      </c>
      <c r="C238" s="404">
        <v>1987</v>
      </c>
      <c r="D238" s="263"/>
      <c r="E238" s="263" t="s">
        <v>734</v>
      </c>
      <c r="F238" s="404" t="s">
        <v>742</v>
      </c>
      <c r="G238" s="263">
        <v>4</v>
      </c>
      <c r="H238" s="263" t="s">
        <v>54</v>
      </c>
      <c r="I238" s="405" t="s">
        <v>162</v>
      </c>
      <c r="J238" s="263"/>
      <c r="K238" s="404" t="s">
        <v>742</v>
      </c>
      <c r="L238" s="263">
        <v>5</v>
      </c>
      <c r="M238" s="263" t="s">
        <v>79</v>
      </c>
      <c r="N238" s="405" t="s">
        <v>163</v>
      </c>
      <c r="O238" s="408"/>
      <c r="P238" s="263"/>
      <c r="Q238" s="263"/>
      <c r="R238" s="402"/>
    </row>
    <row r="239" spans="1:18" s="297" customFormat="1" ht="30.75" customHeight="1">
      <c r="A239" s="152">
        <f>IF(E239=12,"",COUNTA($E$9:$E239))</f>
        <v>183</v>
      </c>
      <c r="B239" s="403" t="s">
        <v>743</v>
      </c>
      <c r="C239" s="404"/>
      <c r="D239" s="404">
        <v>1984</v>
      </c>
      <c r="E239" s="263" t="s">
        <v>729</v>
      </c>
      <c r="F239" s="404" t="s">
        <v>744</v>
      </c>
      <c r="G239" s="263">
        <v>9</v>
      </c>
      <c r="H239" s="263" t="s">
        <v>714</v>
      </c>
      <c r="I239" s="405" t="s">
        <v>745</v>
      </c>
      <c r="J239" s="263"/>
      <c r="K239" s="404" t="s">
        <v>744</v>
      </c>
      <c r="L239" s="263">
        <v>10</v>
      </c>
      <c r="M239" s="263" t="s">
        <v>79</v>
      </c>
      <c r="N239" s="405" t="s">
        <v>371</v>
      </c>
      <c r="O239" s="263"/>
      <c r="P239" s="263"/>
      <c r="Q239" s="263"/>
      <c r="R239" s="402"/>
    </row>
    <row r="240" spans="1:18" s="355" customFormat="1" ht="30.75" customHeight="1">
      <c r="A240" s="152"/>
      <c r="B240" s="409" t="s">
        <v>746</v>
      </c>
      <c r="C240" s="406"/>
      <c r="D240" s="406"/>
      <c r="E240" s="401"/>
      <c r="F240" s="406"/>
      <c r="G240" s="401"/>
      <c r="H240" s="401"/>
      <c r="I240" s="406"/>
      <c r="J240" s="401"/>
      <c r="K240" s="406"/>
      <c r="L240" s="401"/>
      <c r="M240" s="401"/>
      <c r="N240" s="406"/>
      <c r="O240" s="401"/>
      <c r="P240" s="401"/>
      <c r="Q240" s="401"/>
      <c r="R240" s="407"/>
    </row>
    <row r="241" spans="1:18" s="297" customFormat="1" ht="30.75" customHeight="1">
      <c r="A241" s="152">
        <f>IF(E241=12,"",COUNTA($E$9:$E241))</f>
        <v>184</v>
      </c>
      <c r="B241" s="410" t="s">
        <v>747</v>
      </c>
      <c r="C241" s="411">
        <v>1964</v>
      </c>
      <c r="D241" s="412"/>
      <c r="E241" s="412" t="s">
        <v>734</v>
      </c>
      <c r="F241" s="413" t="s">
        <v>748</v>
      </c>
      <c r="G241" s="412">
        <v>10</v>
      </c>
      <c r="H241" s="414" t="s">
        <v>79</v>
      </c>
      <c r="I241" s="405" t="s">
        <v>362</v>
      </c>
      <c r="J241" s="412"/>
      <c r="K241" s="413" t="s">
        <v>748</v>
      </c>
      <c r="L241" s="412">
        <v>11</v>
      </c>
      <c r="M241" s="414" t="s">
        <v>715</v>
      </c>
      <c r="N241" s="405" t="s">
        <v>219</v>
      </c>
      <c r="O241" s="263"/>
      <c r="P241" s="263"/>
      <c r="Q241" s="263"/>
      <c r="R241" s="402"/>
    </row>
    <row r="242" spans="1:18" s="297" customFormat="1" ht="30.75" customHeight="1">
      <c r="A242" s="152">
        <f>IF(E242=12,"",COUNTA($E$9:$E242))</f>
        <v>185</v>
      </c>
      <c r="B242" s="410" t="s">
        <v>749</v>
      </c>
      <c r="C242" s="411">
        <v>1981</v>
      </c>
      <c r="D242" s="412"/>
      <c r="E242" s="412" t="s">
        <v>750</v>
      </c>
      <c r="F242" s="413" t="s">
        <v>748</v>
      </c>
      <c r="G242" s="412">
        <v>10</v>
      </c>
      <c r="H242" s="414" t="s">
        <v>79</v>
      </c>
      <c r="I242" s="405" t="s">
        <v>362</v>
      </c>
      <c r="J242" s="412"/>
      <c r="K242" s="413" t="s">
        <v>748</v>
      </c>
      <c r="L242" s="412">
        <v>11</v>
      </c>
      <c r="M242" s="414" t="s">
        <v>715</v>
      </c>
      <c r="N242" s="405" t="s">
        <v>219</v>
      </c>
      <c r="O242" s="263"/>
      <c r="P242" s="263"/>
      <c r="Q242" s="263"/>
      <c r="R242" s="402"/>
    </row>
    <row r="243" spans="1:18" s="297" customFormat="1" ht="30.75" customHeight="1">
      <c r="A243" s="152">
        <f>IF(E243=12,"",COUNTA($E$9:$E243))</f>
        <v>186</v>
      </c>
      <c r="B243" s="410" t="s">
        <v>751</v>
      </c>
      <c r="C243" s="411">
        <v>1973</v>
      </c>
      <c r="D243" s="412"/>
      <c r="E243" s="412" t="s">
        <v>734</v>
      </c>
      <c r="F243" s="413" t="s">
        <v>748</v>
      </c>
      <c r="G243" s="412">
        <v>10</v>
      </c>
      <c r="H243" s="414" t="s">
        <v>79</v>
      </c>
      <c r="I243" s="405" t="s">
        <v>362</v>
      </c>
      <c r="J243" s="412"/>
      <c r="K243" s="413" t="s">
        <v>748</v>
      </c>
      <c r="L243" s="412">
        <v>11</v>
      </c>
      <c r="M243" s="414" t="s">
        <v>715</v>
      </c>
      <c r="N243" s="405" t="s">
        <v>219</v>
      </c>
      <c r="O243" s="263"/>
      <c r="P243" s="263"/>
      <c r="Q243" s="263"/>
      <c r="R243" s="402"/>
    </row>
    <row r="244" spans="1:18" s="297" customFormat="1" ht="30.75" customHeight="1">
      <c r="A244" s="152">
        <f>IF(E244=12,"",COUNTA($E$9:$E244))</f>
        <v>187</v>
      </c>
      <c r="B244" s="410" t="s">
        <v>752</v>
      </c>
      <c r="C244" s="411">
        <v>1973</v>
      </c>
      <c r="D244" s="412"/>
      <c r="E244" s="412" t="s">
        <v>734</v>
      </c>
      <c r="F244" s="413" t="s">
        <v>748</v>
      </c>
      <c r="G244" s="412">
        <v>7</v>
      </c>
      <c r="H244" s="414" t="s">
        <v>713</v>
      </c>
      <c r="I244" s="405" t="s">
        <v>753</v>
      </c>
      <c r="J244" s="412"/>
      <c r="K244" s="413" t="s">
        <v>748</v>
      </c>
      <c r="L244" s="412">
        <v>8</v>
      </c>
      <c r="M244" s="414" t="s">
        <v>709</v>
      </c>
      <c r="N244" s="405" t="s">
        <v>754</v>
      </c>
      <c r="O244" s="263"/>
      <c r="P244" s="263"/>
      <c r="Q244" s="263"/>
      <c r="R244" s="402"/>
    </row>
    <row r="245" spans="1:18" s="297" customFormat="1" ht="30.75" customHeight="1">
      <c r="A245" s="152">
        <f>IF(E245=12,"",COUNTA($E$9:$E245))</f>
        <v>188</v>
      </c>
      <c r="B245" s="410" t="s">
        <v>755</v>
      </c>
      <c r="C245" s="412"/>
      <c r="D245" s="411">
        <v>1990</v>
      </c>
      <c r="E245" s="412" t="s">
        <v>734</v>
      </c>
      <c r="F245" s="415" t="s">
        <v>756</v>
      </c>
      <c r="G245" s="412">
        <v>2</v>
      </c>
      <c r="H245" s="414" t="s">
        <v>81</v>
      </c>
      <c r="I245" s="405" t="s">
        <v>757</v>
      </c>
      <c r="J245" s="416"/>
      <c r="K245" s="415" t="s">
        <v>756</v>
      </c>
      <c r="L245" s="412">
        <v>3</v>
      </c>
      <c r="M245" s="414" t="s">
        <v>86</v>
      </c>
      <c r="N245" s="405" t="s">
        <v>758</v>
      </c>
      <c r="O245" s="263"/>
      <c r="P245" s="263"/>
      <c r="Q245" s="263"/>
      <c r="R245" s="402"/>
    </row>
    <row r="246" spans="1:18" s="297" customFormat="1" ht="30.75" customHeight="1">
      <c r="A246" s="152">
        <f>IF(E246=12,"",COUNTA($E$9:$E246))</f>
        <v>189</v>
      </c>
      <c r="B246" s="410" t="s">
        <v>759</v>
      </c>
      <c r="C246" s="412"/>
      <c r="D246" s="411">
        <v>1995</v>
      </c>
      <c r="E246" s="413" t="s">
        <v>734</v>
      </c>
      <c r="F246" s="413" t="s">
        <v>760</v>
      </c>
      <c r="G246" s="412">
        <v>8</v>
      </c>
      <c r="H246" s="414" t="s">
        <v>709</v>
      </c>
      <c r="I246" s="405" t="s">
        <v>154</v>
      </c>
      <c r="J246" s="412"/>
      <c r="K246" s="413" t="s">
        <v>760</v>
      </c>
      <c r="L246" s="412">
        <v>9</v>
      </c>
      <c r="M246" s="414" t="s">
        <v>714</v>
      </c>
      <c r="N246" s="405" t="s">
        <v>155</v>
      </c>
      <c r="O246" s="263"/>
      <c r="P246" s="263"/>
      <c r="Q246" s="263"/>
      <c r="R246" s="402"/>
    </row>
    <row r="247" spans="1:18" s="297" customFormat="1" ht="30.75" customHeight="1">
      <c r="A247" s="152"/>
      <c r="B247" s="758" t="s">
        <v>762</v>
      </c>
      <c r="C247" s="759"/>
      <c r="D247" s="417"/>
      <c r="E247" s="417"/>
      <c r="F247" s="417"/>
      <c r="G247" s="417"/>
      <c r="H247" s="417"/>
      <c r="I247" s="417"/>
      <c r="J247" s="417"/>
      <c r="K247" s="417"/>
      <c r="L247" s="417"/>
      <c r="M247" s="417"/>
      <c r="N247" s="417"/>
      <c r="O247" s="417"/>
      <c r="P247" s="417"/>
      <c r="Q247" s="417"/>
      <c r="R247" s="402"/>
    </row>
    <row r="248" spans="1:18" s="297" customFormat="1" ht="30.75" customHeight="1">
      <c r="A248" s="152">
        <f>IF(E248=12,"",COUNTA($E$9:$E248))</f>
        <v>190</v>
      </c>
      <c r="B248" s="418" t="s">
        <v>763</v>
      </c>
      <c r="C248" s="419" t="s">
        <v>238</v>
      </c>
      <c r="D248" s="408"/>
      <c r="E248" s="263" t="s">
        <v>734</v>
      </c>
      <c r="F248" s="379" t="s">
        <v>735</v>
      </c>
      <c r="G248" s="412">
        <v>7</v>
      </c>
      <c r="H248" s="414" t="s">
        <v>115</v>
      </c>
      <c r="I248" s="405" t="s">
        <v>162</v>
      </c>
      <c r="J248" s="412"/>
      <c r="K248" s="379" t="s">
        <v>735</v>
      </c>
      <c r="L248" s="412">
        <v>8</v>
      </c>
      <c r="M248" s="414" t="s">
        <v>98</v>
      </c>
      <c r="N248" s="405" t="s">
        <v>163</v>
      </c>
      <c r="O248" s="379"/>
      <c r="P248" s="420"/>
      <c r="Q248" s="421"/>
      <c r="R248" s="402"/>
    </row>
    <row r="249" spans="1:18" s="355" customFormat="1" ht="30.75" customHeight="1">
      <c r="A249" s="152"/>
      <c r="B249" s="422" t="s">
        <v>764</v>
      </c>
      <c r="C249" s="423"/>
      <c r="D249" s="424"/>
      <c r="E249" s="401"/>
      <c r="F249" s="425"/>
      <c r="G249" s="426"/>
      <c r="H249" s="427"/>
      <c r="I249" s="428"/>
      <c r="J249" s="426"/>
      <c r="K249" s="406"/>
      <c r="L249" s="426"/>
      <c r="M249" s="427"/>
      <c r="N249" s="428"/>
      <c r="O249" s="425"/>
      <c r="P249" s="429"/>
      <c r="Q249" s="421"/>
      <c r="R249" s="407"/>
    </row>
    <row r="250" spans="1:18" s="297" customFormat="1" ht="30.75" customHeight="1">
      <c r="A250" s="152">
        <f>IF(E250=12,"",COUNTA($E$9:$E250))</f>
        <v>191</v>
      </c>
      <c r="B250" s="418" t="s">
        <v>765</v>
      </c>
      <c r="C250" s="419" t="s">
        <v>766</v>
      </c>
      <c r="D250" s="408"/>
      <c r="E250" s="263" t="s">
        <v>734</v>
      </c>
      <c r="F250" s="379" t="s">
        <v>767</v>
      </c>
      <c r="G250" s="412">
        <v>6</v>
      </c>
      <c r="H250" s="263" t="s">
        <v>116</v>
      </c>
      <c r="I250" s="405" t="s">
        <v>370</v>
      </c>
      <c r="J250" s="412"/>
      <c r="K250" s="379" t="s">
        <v>767</v>
      </c>
      <c r="L250" s="412">
        <v>7</v>
      </c>
      <c r="M250" s="263" t="s">
        <v>115</v>
      </c>
      <c r="N250" s="405" t="s">
        <v>371</v>
      </c>
      <c r="O250" s="379"/>
      <c r="P250" s="420"/>
      <c r="Q250" s="421"/>
      <c r="R250" s="402"/>
    </row>
    <row r="251" spans="1:18" s="297" customFormat="1" ht="30.75" customHeight="1">
      <c r="A251" s="152">
        <f>IF(E251=12,"",COUNTA($E$9:$E251))</f>
        <v>192</v>
      </c>
      <c r="B251" s="418" t="s">
        <v>768</v>
      </c>
      <c r="C251" s="419"/>
      <c r="D251" s="408">
        <v>1985</v>
      </c>
      <c r="E251" s="263" t="s">
        <v>734</v>
      </c>
      <c r="F251" s="379" t="s">
        <v>767</v>
      </c>
      <c r="G251" s="412">
        <v>4</v>
      </c>
      <c r="H251" s="263" t="s">
        <v>54</v>
      </c>
      <c r="I251" s="405" t="s">
        <v>222</v>
      </c>
      <c r="J251" s="412"/>
      <c r="K251" s="379" t="s">
        <v>767</v>
      </c>
      <c r="L251" s="412">
        <v>5</v>
      </c>
      <c r="M251" s="263" t="s">
        <v>79</v>
      </c>
      <c r="N251" s="405" t="s">
        <v>223</v>
      </c>
      <c r="O251" s="379"/>
      <c r="P251" s="420"/>
      <c r="Q251" s="421"/>
      <c r="R251" s="402"/>
    </row>
    <row r="252" spans="1:18" s="297" customFormat="1" ht="30.75" customHeight="1">
      <c r="A252" s="152"/>
      <c r="B252" s="760" t="s">
        <v>769</v>
      </c>
      <c r="C252" s="760"/>
      <c r="D252" s="408"/>
      <c r="E252" s="263"/>
      <c r="F252" s="379"/>
      <c r="G252" s="412"/>
      <c r="H252" s="414"/>
      <c r="I252" s="405"/>
      <c r="J252" s="412"/>
      <c r="K252" s="404"/>
      <c r="L252" s="412"/>
      <c r="M252" s="414"/>
      <c r="N252" s="405"/>
      <c r="O252" s="379"/>
      <c r="P252" s="420"/>
      <c r="Q252" s="421"/>
      <c r="R252" s="402"/>
    </row>
    <row r="253" spans="1:18" s="297" customFormat="1" ht="30.75" customHeight="1">
      <c r="A253" s="152">
        <f>IF(E253=12,"",COUNTA($E$9:$E253))</f>
        <v>193</v>
      </c>
      <c r="B253" s="418" t="s">
        <v>770</v>
      </c>
      <c r="C253" s="419" t="s">
        <v>771</v>
      </c>
      <c r="D253" s="408"/>
      <c r="E253" s="263" t="s">
        <v>734</v>
      </c>
      <c r="F253" s="379" t="s">
        <v>735</v>
      </c>
      <c r="G253" s="412">
        <v>4</v>
      </c>
      <c r="H253" s="263" t="s">
        <v>54</v>
      </c>
      <c r="I253" s="405" t="s">
        <v>222</v>
      </c>
      <c r="J253" s="412"/>
      <c r="K253" s="379" t="s">
        <v>735</v>
      </c>
      <c r="L253" s="412">
        <v>5</v>
      </c>
      <c r="M253" s="263" t="s">
        <v>79</v>
      </c>
      <c r="N253" s="405" t="s">
        <v>223</v>
      </c>
      <c r="O253" s="379"/>
      <c r="P253" s="420"/>
      <c r="Q253" s="421"/>
      <c r="R253" s="402"/>
    </row>
    <row r="254" spans="1:18" s="355" customFormat="1" ht="30.75" customHeight="1">
      <c r="A254" s="152"/>
      <c r="B254" s="430" t="s">
        <v>831</v>
      </c>
      <c r="C254" s="431"/>
      <c r="D254" s="432"/>
      <c r="E254" s="433"/>
      <c r="F254" s="434"/>
      <c r="G254" s="435"/>
      <c r="H254" s="433"/>
      <c r="I254" s="436"/>
      <c r="J254" s="435"/>
      <c r="K254" s="434"/>
      <c r="L254" s="435"/>
      <c r="M254" s="433"/>
      <c r="N254" s="436"/>
      <c r="O254" s="434"/>
      <c r="P254" s="437"/>
      <c r="Q254" s="438"/>
      <c r="R254" s="407"/>
    </row>
    <row r="255" spans="1:18" s="297" customFormat="1" ht="30.75" customHeight="1">
      <c r="A255" s="152">
        <f>IF(E255=12,"",COUNTA($E$9:$E255))</f>
        <v>194</v>
      </c>
      <c r="B255" s="439" t="s">
        <v>817</v>
      </c>
      <c r="C255" s="440" t="s">
        <v>818</v>
      </c>
      <c r="D255" s="441"/>
      <c r="E255" s="263" t="s">
        <v>734</v>
      </c>
      <c r="F255" s="379" t="s">
        <v>735</v>
      </c>
      <c r="G255" s="412">
        <v>4</v>
      </c>
      <c r="H255" s="263" t="s">
        <v>54</v>
      </c>
      <c r="I255" s="405" t="s">
        <v>819</v>
      </c>
      <c r="J255" s="412"/>
      <c r="K255" s="379" t="s">
        <v>735</v>
      </c>
      <c r="L255" s="412">
        <v>5</v>
      </c>
      <c r="M255" s="263" t="s">
        <v>79</v>
      </c>
      <c r="N255" s="405" t="s">
        <v>820</v>
      </c>
      <c r="O255" s="442"/>
      <c r="P255" s="443"/>
      <c r="Q255" s="438"/>
      <c r="R255" s="402"/>
    </row>
    <row r="256" spans="1:18" s="297" customFormat="1" ht="30.75" customHeight="1">
      <c r="A256" s="444"/>
      <c r="B256" s="747" t="s">
        <v>830</v>
      </c>
      <c r="C256" s="748"/>
      <c r="D256" s="748"/>
      <c r="E256" s="748"/>
      <c r="F256" s="442"/>
      <c r="G256" s="445"/>
      <c r="H256" s="446"/>
      <c r="I256" s="447"/>
      <c r="J256" s="445"/>
      <c r="K256" s="442"/>
      <c r="L256" s="445"/>
      <c r="M256" s="446"/>
      <c r="N256" s="447"/>
      <c r="O256" s="442"/>
      <c r="P256" s="443"/>
      <c r="Q256" s="438"/>
      <c r="R256" s="402"/>
    </row>
    <row r="257" spans="1:18" s="297" customFormat="1" ht="33.75" customHeight="1">
      <c r="A257" s="152"/>
      <c r="B257" s="740" t="s">
        <v>727</v>
      </c>
      <c r="C257" s="741"/>
      <c r="D257" s="448"/>
      <c r="E257" s="448"/>
      <c r="F257" s="448"/>
      <c r="G257" s="448"/>
      <c r="H257" s="448"/>
      <c r="I257" s="448"/>
      <c r="J257" s="448"/>
      <c r="K257" s="448"/>
      <c r="L257" s="448"/>
      <c r="M257" s="449"/>
      <c r="N257" s="449"/>
      <c r="O257" s="449"/>
      <c r="P257" s="449"/>
      <c r="Q257" s="450"/>
      <c r="R257" s="402"/>
    </row>
    <row r="258" spans="1:18" s="297" customFormat="1" ht="30.75" customHeight="1">
      <c r="A258" s="152">
        <v>1</v>
      </c>
      <c r="B258" s="403" t="s">
        <v>728</v>
      </c>
      <c r="C258" s="404">
        <v>1985</v>
      </c>
      <c r="D258" s="263"/>
      <c r="E258" s="263" t="s">
        <v>729</v>
      </c>
      <c r="F258" s="263" t="s">
        <v>730</v>
      </c>
      <c r="G258" s="263">
        <v>7</v>
      </c>
      <c r="H258" s="263" t="s">
        <v>713</v>
      </c>
      <c r="I258" s="404" t="s">
        <v>154</v>
      </c>
      <c r="J258" s="263"/>
      <c r="K258" s="263" t="s">
        <v>730</v>
      </c>
      <c r="L258" s="263">
        <v>8</v>
      </c>
      <c r="M258" s="263" t="s">
        <v>709</v>
      </c>
      <c r="N258" s="404" t="s">
        <v>155</v>
      </c>
      <c r="O258" s="263"/>
      <c r="P258" s="263"/>
      <c r="Q258" s="263"/>
    </row>
    <row r="259" spans="1:18" s="297" customFormat="1" ht="30.75" customHeight="1">
      <c r="A259" s="152">
        <v>2</v>
      </c>
      <c r="B259" s="403" t="s">
        <v>731</v>
      </c>
      <c r="C259" s="404">
        <v>1987</v>
      </c>
      <c r="D259" s="263"/>
      <c r="E259" s="263" t="s">
        <v>729</v>
      </c>
      <c r="F259" s="451">
        <v>13096</v>
      </c>
      <c r="G259" s="263">
        <v>8</v>
      </c>
      <c r="H259" s="263" t="s">
        <v>709</v>
      </c>
      <c r="I259" s="404" t="s">
        <v>276</v>
      </c>
      <c r="J259" s="263"/>
      <c r="K259" s="451">
        <v>13096</v>
      </c>
      <c r="L259" s="263">
        <v>9</v>
      </c>
      <c r="M259" s="263" t="s">
        <v>714</v>
      </c>
      <c r="N259" s="404" t="s">
        <v>163</v>
      </c>
      <c r="O259" s="263"/>
      <c r="P259" s="263"/>
      <c r="Q259" s="263"/>
      <c r="R259" s="402"/>
    </row>
    <row r="260" spans="1:18" s="355" customFormat="1" ht="30.75" customHeight="1">
      <c r="A260" s="152"/>
      <c r="B260" s="409" t="s">
        <v>772</v>
      </c>
      <c r="C260" s="452"/>
      <c r="D260" s="424"/>
      <c r="E260" s="401"/>
      <c r="F260" s="453"/>
      <c r="G260" s="401"/>
      <c r="H260" s="454"/>
      <c r="I260" s="455"/>
      <c r="J260" s="401"/>
      <c r="K260" s="406"/>
      <c r="L260" s="401"/>
      <c r="M260" s="454"/>
      <c r="N260" s="455"/>
      <c r="O260" s="453"/>
      <c r="P260" s="456"/>
      <c r="Q260" s="401"/>
      <c r="R260" s="407"/>
    </row>
    <row r="261" spans="1:18" s="297" customFormat="1" ht="30.75" customHeight="1">
      <c r="A261" s="152">
        <v>3</v>
      </c>
      <c r="B261" s="403" t="s">
        <v>773</v>
      </c>
      <c r="C261" s="457" t="s">
        <v>774</v>
      </c>
      <c r="D261" s="408"/>
      <c r="E261" s="263" t="s">
        <v>734</v>
      </c>
      <c r="F261" s="261" t="s">
        <v>748</v>
      </c>
      <c r="G261" s="263">
        <v>7</v>
      </c>
      <c r="H261" s="458" t="s">
        <v>713</v>
      </c>
      <c r="I261" s="459" t="s">
        <v>554</v>
      </c>
      <c r="J261" s="263"/>
      <c r="K261" s="261" t="s">
        <v>748</v>
      </c>
      <c r="L261" s="263">
        <v>8</v>
      </c>
      <c r="M261" s="458" t="s">
        <v>709</v>
      </c>
      <c r="N261" s="459" t="s">
        <v>420</v>
      </c>
      <c r="O261" s="460" t="s">
        <v>525</v>
      </c>
      <c r="P261" s="461"/>
      <c r="Q261" s="401"/>
      <c r="R261" s="402"/>
    </row>
    <row r="272" spans="1:18">
      <c r="N272" s="464" t="s">
        <v>168</v>
      </c>
    </row>
  </sheetData>
  <sheetProtection formatCells="0" formatColumns="0" formatRows="0" insertColumns="0" insertRows="0" insertHyperlinks="0" deleteColumns="0" deleteRows="0" sort="0" autoFilter="0" pivotTables="0"/>
  <mergeCells count="54">
    <mergeCell ref="B236:C236"/>
    <mergeCell ref="B247:C247"/>
    <mergeCell ref="B252:C252"/>
    <mergeCell ref="B167:C167"/>
    <mergeCell ref="C181:N181"/>
    <mergeCell ref="D191:Q191"/>
    <mergeCell ref="D198:L198"/>
    <mergeCell ref="B233:C233"/>
    <mergeCell ref="A1:Q1"/>
    <mergeCell ref="B5:B7"/>
    <mergeCell ref="M6:M7"/>
    <mergeCell ref="J6:J7"/>
    <mergeCell ref="F5:J5"/>
    <mergeCell ref="G6:G7"/>
    <mergeCell ref="F6:F7"/>
    <mergeCell ref="K5:P5"/>
    <mergeCell ref="O6:O7"/>
    <mergeCell ref="Q5:Q7"/>
    <mergeCell ref="K6:K7"/>
    <mergeCell ref="L6:L7"/>
    <mergeCell ref="A5:A7"/>
    <mergeCell ref="I6:I7"/>
    <mergeCell ref="A2:Q2"/>
    <mergeCell ref="A4:Q4"/>
    <mergeCell ref="B257:C257"/>
    <mergeCell ref="A3:Q3"/>
    <mergeCell ref="P6:P7"/>
    <mergeCell ref="N6:N7"/>
    <mergeCell ref="E5:E7"/>
    <mergeCell ref="H6:H7"/>
    <mergeCell ref="C5:D5"/>
    <mergeCell ref="C6:C7"/>
    <mergeCell ref="D6:D7"/>
    <mergeCell ref="B227:C227"/>
    <mergeCell ref="B222:C222"/>
    <mergeCell ref="B217:C217"/>
    <mergeCell ref="B212:C212"/>
    <mergeCell ref="B256:E256"/>
    <mergeCell ref="D204:I204"/>
    <mergeCell ref="B172:C172"/>
    <mergeCell ref="B92:C92"/>
    <mergeCell ref="B88:C88"/>
    <mergeCell ref="B105:C105"/>
    <mergeCell ref="B206:C206"/>
    <mergeCell ref="B144:C144"/>
    <mergeCell ref="B141:C141"/>
    <mergeCell ref="B132:C132"/>
    <mergeCell ref="B129:C129"/>
    <mergeCell ref="B109:C109"/>
    <mergeCell ref="B204:C204"/>
    <mergeCell ref="B177:C177"/>
    <mergeCell ref="B161:C161"/>
    <mergeCell ref="B156:C156"/>
    <mergeCell ref="B152:C152"/>
  </mergeCells>
  <phoneticPr fontId="5" type="noConversion"/>
  <dataValidations count="2">
    <dataValidation operator="greaterThan" allowBlank="1" showInputMessage="1" showErrorMessage="1" errorTitle="Dữ liệu nhập vào sai định dạng" error="Dữ liệu nhập vào phải đúng định dạng dd/mm/yyyy" promptTitle="Thông báo" prompt="Nhập đúng định dạng: dd/mm/yyyy_x000a_VD: 20/10/2016" sqref="C116:C122 D151 D131 WVE131 WLI131 WBM131 VRQ131 VHU131 UXY131 UOC131 UEG131 TUK131 TKO131 TAS131 SQW131 SHA131 RXE131 RNI131 RDM131 QTQ131 QJU131 PZY131 PQC131 PGG131 OWK131 OMO131 OCS131 NSW131 NJA131 MZE131 MPI131 MFM131 LVQ131 LLU131 LBY131 KSC131 KIG131 JYK131 JOO131 JES131 IUW131 ILA131 IBE131 HRI131 HHM131 GXQ131 GNU131 GDY131 FUC131 FKG131 FAK131 EQO131 EGS131 DWW131 DNA131 DDE131 CTI131 CJM131 BZQ131 BPU131 BFY131 AWC131 AMG131 ACK131 SO131 IS131 C132 D218:D219 IS218:IS219 SO218:SO219 ACK218:ACK219 AMG218:AMG219 AWC218:AWC219 BFY218:BFY219 BPU218:BPU219 BZQ218:BZQ219 CJM218:CJM219 CTI218:CTI219 DDE218:DDE219 DNA218:DNA219 DWW218:DWW219 EGS218:EGS219 EQO218:EQO219 FAK218:FAK219 FKG218:FKG219 FUC218:FUC219 GDY218:GDY219 GNU218:GNU219 GXQ218:GXQ219 HHM218:HHM219 HRI218:HRI219 IBE218:IBE219 ILA218:ILA219 IUW218:IUW219 JES218:JES219 JOO218:JOO219 JYK218:JYK219 KIG218:KIG219 KSC218:KSC219 LBY218:LBY219 LLU218:LLU219 LVQ218:LVQ219 MFM218:MFM219 MPI218:MPI219 MZE218:MZE219 NJA218:NJA219 NSW218:NSW219 OCS218:OCS219 OMO218:OMO219 OWK218:OWK219 PGG218:PGG219 PQC218:PQC219 PZY218:PZY219 QJU218:QJU219 QTQ218:QTQ219 RDM218:RDM219 RNI218:RNI219 RXE218:RXE219 SHA218:SHA219 SQW218:SQW219 TAS218:TAS219 TKO218:TKO219 TUK218:TUK219 UEG218:UEG219 UOC218:UOC219 UXY218:UXY219 VHU218:VHU219 VRQ218:VRQ219 WBM218:WBM219 WLI218:WLI219 WVE218:WVE219 C141:C193"/>
    <dataValidation allowBlank="1" showInputMessage="1" showErrorMessage="1" errorTitle="Dữ liệu nhập vào sai định dạng" error="Dữ liệu nhập vào phải đúng định dạng dd/mm/yyyy" promptTitle="Thông báo" prompt="Nhập đúng định dạng: dd/mm/yyyy_x000a_VD: 20/10/2016" sqref="C140 D136 C133:C138"/>
  </dataValidations>
  <pageMargins left="0.3" right="0.16" top="0.2" bottom="0.24" header="0.2" footer="0.2"/>
  <pageSetup scale="67" fitToHeight="0" orientation="landscape" r:id="rId1"/>
  <headerFooter alignWithMargins="0">
    <oddFooter>Page &amp;P</oddFooter>
  </headerFooter>
  <drawing r:id="rId2"/>
</worksheet>
</file>

<file path=xl/worksheets/sheet2.xml><?xml version="1.0" encoding="utf-8"?>
<worksheet xmlns="http://schemas.openxmlformats.org/spreadsheetml/2006/main" xmlns:r="http://schemas.openxmlformats.org/officeDocument/2006/relationships">
  <dimension ref="A1:AG102"/>
  <sheetViews>
    <sheetView topLeftCell="A94" zoomScale="85" zoomScaleNormal="85" workbookViewId="0">
      <selection activeCell="Q102" sqref="Q102"/>
    </sheetView>
  </sheetViews>
  <sheetFormatPr defaultColWidth="9.109375" defaultRowHeight="13.8"/>
  <cols>
    <col min="1" max="1" width="7.88671875" style="462" customWidth="1"/>
    <col min="2" max="2" width="32.44140625" style="690" customWidth="1"/>
    <col min="3" max="3" width="12.88671875" style="691" customWidth="1"/>
    <col min="4" max="4" width="13.44140625" style="691" customWidth="1"/>
    <col min="5" max="5" width="8.88671875" style="692" customWidth="1"/>
    <col min="6" max="6" width="12.5546875" style="464" customWidth="1"/>
    <col min="7" max="8" width="7.6640625" style="464" customWidth="1"/>
    <col min="9" max="9" width="12.77734375" style="464" customWidth="1"/>
    <col min="10" max="10" width="7.109375" style="464" customWidth="1"/>
    <col min="11" max="11" width="11.77734375" style="464" customWidth="1"/>
    <col min="12" max="12" width="7.88671875" style="464" customWidth="1"/>
    <col min="13" max="13" width="9.109375" style="464" customWidth="1"/>
    <col min="14" max="14" width="12.6640625" style="464" customWidth="1"/>
    <col min="15" max="15" width="7" style="692" customWidth="1"/>
    <col min="16" max="16" width="8.33203125" style="692" customWidth="1"/>
    <col min="17" max="17" width="45.109375" style="713" customWidth="1"/>
    <col min="18" max="32" width="9.109375" style="471" hidden="1" customWidth="1"/>
    <col min="33" max="33" width="1.21875" style="471" hidden="1" customWidth="1"/>
    <col min="34" max="16384" width="9.109375" style="471"/>
  </cols>
  <sheetData>
    <row r="1" spans="1:17" ht="21.75" customHeight="1">
      <c r="A1" s="755" t="s">
        <v>703</v>
      </c>
      <c r="B1" s="782"/>
      <c r="C1" s="755"/>
      <c r="D1" s="755"/>
      <c r="E1" s="755"/>
      <c r="F1" s="755"/>
      <c r="G1" s="755"/>
      <c r="H1" s="755"/>
      <c r="I1" s="755"/>
      <c r="J1" s="755"/>
      <c r="K1" s="755"/>
      <c r="L1" s="755"/>
      <c r="M1" s="755"/>
      <c r="N1" s="755"/>
      <c r="O1" s="755"/>
      <c r="P1" s="755"/>
      <c r="Q1" s="782"/>
    </row>
    <row r="2" spans="1:17" ht="20.25" customHeight="1">
      <c r="A2" s="742" t="str">
        <f>'Thuong xuyen '!A3:Q3</f>
        <v>(Kèm theo Thông báo số        /TB-PNV, ngày     /      /2024 của Phòng Nội vụ huyện Phong Thổ)</v>
      </c>
      <c r="B2" s="783"/>
      <c r="C2" s="742"/>
      <c r="D2" s="742"/>
      <c r="E2" s="742"/>
      <c r="F2" s="742"/>
      <c r="G2" s="742"/>
      <c r="H2" s="742"/>
      <c r="I2" s="742"/>
      <c r="J2" s="742"/>
      <c r="K2" s="742"/>
      <c r="L2" s="742"/>
      <c r="M2" s="742"/>
      <c r="N2" s="742"/>
      <c r="O2" s="742"/>
      <c r="P2" s="742"/>
      <c r="Q2" s="783"/>
    </row>
    <row r="3" spans="1:17" ht="21" customHeight="1">
      <c r="A3" s="756" t="s">
        <v>720</v>
      </c>
      <c r="B3" s="756"/>
      <c r="C3" s="756"/>
      <c r="D3" s="756"/>
      <c r="E3" s="756"/>
      <c r="F3" s="756"/>
      <c r="G3" s="756"/>
      <c r="H3" s="756"/>
      <c r="I3" s="756"/>
      <c r="J3" s="756"/>
      <c r="K3" s="756"/>
      <c r="L3" s="756"/>
      <c r="M3" s="756"/>
      <c r="N3" s="756"/>
      <c r="O3" s="756"/>
      <c r="P3" s="756"/>
      <c r="Q3" s="756"/>
    </row>
    <row r="4" spans="1:17" s="473" customFormat="1" ht="34.5" customHeight="1">
      <c r="A4" s="778" t="s">
        <v>0</v>
      </c>
      <c r="B4" s="778" t="s">
        <v>1</v>
      </c>
      <c r="C4" s="779" t="s">
        <v>53</v>
      </c>
      <c r="D4" s="779"/>
      <c r="E4" s="779" t="s">
        <v>3</v>
      </c>
      <c r="F4" s="779" t="s">
        <v>4</v>
      </c>
      <c r="G4" s="779"/>
      <c r="H4" s="779"/>
      <c r="I4" s="779"/>
      <c r="J4" s="779"/>
      <c r="K4" s="779" t="s">
        <v>5</v>
      </c>
      <c r="L4" s="779"/>
      <c r="M4" s="779"/>
      <c r="N4" s="779"/>
      <c r="O4" s="779"/>
      <c r="P4" s="779"/>
      <c r="Q4" s="784" t="s">
        <v>802</v>
      </c>
    </row>
    <row r="5" spans="1:17" s="474" customFormat="1" ht="80.25" customHeight="1">
      <c r="A5" s="778"/>
      <c r="B5" s="778"/>
      <c r="C5" s="779" t="s">
        <v>7</v>
      </c>
      <c r="D5" s="779" t="s">
        <v>8</v>
      </c>
      <c r="E5" s="779"/>
      <c r="F5" s="779" t="s">
        <v>9</v>
      </c>
      <c r="G5" s="779" t="s">
        <v>10</v>
      </c>
      <c r="H5" s="779" t="s">
        <v>11</v>
      </c>
      <c r="I5" s="779" t="s">
        <v>12</v>
      </c>
      <c r="J5" s="779" t="s">
        <v>13</v>
      </c>
      <c r="K5" s="779" t="s">
        <v>9</v>
      </c>
      <c r="L5" s="779" t="s">
        <v>14</v>
      </c>
      <c r="M5" s="779" t="s">
        <v>15</v>
      </c>
      <c r="N5" s="779" t="s">
        <v>16</v>
      </c>
      <c r="O5" s="779" t="s">
        <v>17</v>
      </c>
      <c r="P5" s="779" t="s">
        <v>18</v>
      </c>
      <c r="Q5" s="784"/>
    </row>
    <row r="6" spans="1:17" s="473" customFormat="1" ht="80.25" customHeight="1">
      <c r="A6" s="778"/>
      <c r="B6" s="778"/>
      <c r="C6" s="779"/>
      <c r="D6" s="779"/>
      <c r="E6" s="779"/>
      <c r="F6" s="779"/>
      <c r="G6" s="779"/>
      <c r="H6" s="779"/>
      <c r="I6" s="779"/>
      <c r="J6" s="779"/>
      <c r="K6" s="779"/>
      <c r="L6" s="779"/>
      <c r="M6" s="779"/>
      <c r="N6" s="779"/>
      <c r="O6" s="779"/>
      <c r="P6" s="779"/>
      <c r="Q6" s="784"/>
    </row>
    <row r="7" spans="1:17" s="714" customFormat="1" ht="21.6" customHeight="1">
      <c r="A7" s="475" t="s">
        <v>19</v>
      </c>
      <c r="B7" s="475" t="s">
        <v>20</v>
      </c>
      <c r="C7" s="475" t="s">
        <v>21</v>
      </c>
      <c r="D7" s="475" t="s">
        <v>22</v>
      </c>
      <c r="E7" s="475" t="s">
        <v>23</v>
      </c>
      <c r="F7" s="475" t="s">
        <v>24</v>
      </c>
      <c r="G7" s="475" t="s">
        <v>25</v>
      </c>
      <c r="H7" s="475" t="s">
        <v>26</v>
      </c>
      <c r="I7" s="475" t="s">
        <v>27</v>
      </c>
      <c r="J7" s="475" t="s">
        <v>28</v>
      </c>
      <c r="K7" s="475" t="s">
        <v>29</v>
      </c>
      <c r="L7" s="475" t="s">
        <v>30</v>
      </c>
      <c r="M7" s="475" t="s">
        <v>31</v>
      </c>
      <c r="N7" s="475" t="s">
        <v>32</v>
      </c>
      <c r="O7" s="475" t="s">
        <v>33</v>
      </c>
      <c r="P7" s="475" t="s">
        <v>34</v>
      </c>
      <c r="Q7" s="693"/>
    </row>
    <row r="8" spans="1:17" s="473" customFormat="1" ht="34.5" customHeight="1">
      <c r="A8" s="472"/>
      <c r="B8" s="780" t="s">
        <v>809</v>
      </c>
      <c r="C8" s="780"/>
      <c r="D8" s="780"/>
      <c r="E8" s="780"/>
      <c r="F8" s="477"/>
      <c r="G8" s="477"/>
      <c r="H8" s="477"/>
      <c r="I8" s="477"/>
      <c r="J8" s="477"/>
      <c r="K8" s="477"/>
      <c r="L8" s="477"/>
      <c r="M8" s="477"/>
      <c r="N8" s="477"/>
      <c r="O8" s="477"/>
      <c r="P8" s="477"/>
      <c r="Q8" s="694"/>
    </row>
    <row r="9" spans="1:17" s="481" customFormat="1" ht="34.200000000000003" customHeight="1">
      <c r="A9" s="334"/>
      <c r="B9" s="478" t="s">
        <v>812</v>
      </c>
      <c r="C9" s="334"/>
      <c r="D9" s="334"/>
      <c r="E9" s="479"/>
      <c r="F9" s="334"/>
      <c r="G9" s="334"/>
      <c r="H9" s="334"/>
      <c r="I9" s="480"/>
      <c r="J9" s="334"/>
      <c r="K9" s="334"/>
      <c r="L9" s="334"/>
      <c r="M9" s="334"/>
      <c r="N9" s="480"/>
      <c r="O9" s="334"/>
      <c r="P9" s="334"/>
      <c r="Q9" s="695"/>
    </row>
    <row r="10" spans="1:17" s="483" customFormat="1" ht="65.400000000000006" customHeight="1">
      <c r="A10" s="444">
        <f>IF(E10=12,"",COUNTA($E$10:$E10))</f>
        <v>1</v>
      </c>
      <c r="B10" s="254" t="s">
        <v>346</v>
      </c>
      <c r="C10" s="333"/>
      <c r="D10" s="482" t="s">
        <v>347</v>
      </c>
      <c r="E10" s="256" t="s">
        <v>137</v>
      </c>
      <c r="F10" s="256" t="s">
        <v>227</v>
      </c>
      <c r="G10" s="256">
        <v>3</v>
      </c>
      <c r="H10" s="256">
        <v>2.72</v>
      </c>
      <c r="I10" s="288" t="s">
        <v>210</v>
      </c>
      <c r="J10" s="256"/>
      <c r="K10" s="256" t="s">
        <v>227</v>
      </c>
      <c r="L10" s="256">
        <v>4</v>
      </c>
      <c r="M10" s="256">
        <v>3.03</v>
      </c>
      <c r="N10" s="333" t="s">
        <v>387</v>
      </c>
      <c r="O10" s="256"/>
      <c r="P10" s="256"/>
      <c r="Q10" s="696" t="s">
        <v>803</v>
      </c>
    </row>
    <row r="11" spans="1:17" s="487" customFormat="1" ht="34.200000000000003" customHeight="1">
      <c r="A11" s="444"/>
      <c r="B11" s="478" t="s">
        <v>114</v>
      </c>
      <c r="C11" s="484"/>
      <c r="D11" s="485"/>
      <c r="E11" s="479"/>
      <c r="F11" s="486"/>
      <c r="G11" s="479"/>
      <c r="H11" s="479"/>
      <c r="I11" s="484"/>
      <c r="J11" s="479"/>
      <c r="K11" s="486"/>
      <c r="L11" s="479"/>
      <c r="M11" s="479"/>
      <c r="N11" s="485"/>
      <c r="O11" s="479"/>
      <c r="P11" s="479"/>
      <c r="Q11" s="697"/>
    </row>
    <row r="12" spans="1:17" s="491" customFormat="1" ht="65.400000000000006" customHeight="1">
      <c r="A12" s="444">
        <f>IF(E12=12,"",COUNTA($E$10:$E12))</f>
        <v>2</v>
      </c>
      <c r="B12" s="488" t="s">
        <v>581</v>
      </c>
      <c r="C12" s="255"/>
      <c r="D12" s="482" t="s">
        <v>582</v>
      </c>
      <c r="E12" s="489" t="s">
        <v>35</v>
      </c>
      <c r="F12" s="255" t="s">
        <v>36</v>
      </c>
      <c r="G12" s="255" t="s">
        <v>566</v>
      </c>
      <c r="H12" s="490" t="s">
        <v>712</v>
      </c>
      <c r="I12" s="268" t="s">
        <v>338</v>
      </c>
      <c r="J12" s="255"/>
      <c r="K12" s="255" t="s">
        <v>36</v>
      </c>
      <c r="L12" s="255" t="s">
        <v>567</v>
      </c>
      <c r="M12" s="490" t="s">
        <v>711</v>
      </c>
      <c r="N12" s="490" t="s">
        <v>163</v>
      </c>
      <c r="O12" s="268"/>
      <c r="P12" s="255"/>
      <c r="Q12" s="698" t="s">
        <v>796</v>
      </c>
    </row>
    <row r="13" spans="1:17" s="481" customFormat="1" ht="34.200000000000003" customHeight="1">
      <c r="A13" s="444"/>
      <c r="B13" s="492" t="s">
        <v>82</v>
      </c>
      <c r="C13" s="334"/>
      <c r="D13" s="480"/>
      <c r="E13" s="493"/>
      <c r="F13" s="334"/>
      <c r="G13" s="334"/>
      <c r="H13" s="480"/>
      <c r="I13" s="480"/>
      <c r="J13" s="334"/>
      <c r="K13" s="334"/>
      <c r="L13" s="334"/>
      <c r="M13" s="480"/>
      <c r="N13" s="494"/>
      <c r="O13" s="480"/>
      <c r="P13" s="334"/>
      <c r="Q13" s="699"/>
    </row>
    <row r="14" spans="1:17" s="496" customFormat="1" ht="65.400000000000006" customHeight="1">
      <c r="A14" s="444">
        <f>IF(E14=12,"",COUNTA($E$10:$E14))</f>
        <v>3</v>
      </c>
      <c r="B14" s="254" t="s">
        <v>605</v>
      </c>
      <c r="C14" s="255"/>
      <c r="D14" s="255" t="s">
        <v>606</v>
      </c>
      <c r="E14" s="256" t="s">
        <v>137</v>
      </c>
      <c r="F14" s="255" t="s">
        <v>74</v>
      </c>
      <c r="G14" s="256">
        <v>5</v>
      </c>
      <c r="H14" s="256">
        <v>3.34</v>
      </c>
      <c r="I14" s="255" t="s">
        <v>210</v>
      </c>
      <c r="J14" s="255"/>
      <c r="K14" s="255" t="s">
        <v>74</v>
      </c>
      <c r="L14" s="256" t="s">
        <v>42</v>
      </c>
      <c r="M14" s="256">
        <v>3.65</v>
      </c>
      <c r="N14" s="255" t="s">
        <v>172</v>
      </c>
      <c r="O14" s="267"/>
      <c r="P14" s="255"/>
      <c r="Q14" s="698" t="s">
        <v>804</v>
      </c>
    </row>
    <row r="15" spans="1:17" s="500" customFormat="1" ht="34.200000000000003" customHeight="1">
      <c r="A15" s="444"/>
      <c r="B15" s="497" t="s">
        <v>120</v>
      </c>
      <c r="C15" s="334"/>
      <c r="D15" s="334"/>
      <c r="E15" s="479"/>
      <c r="F15" s="334"/>
      <c r="G15" s="334"/>
      <c r="H15" s="334"/>
      <c r="I15" s="334"/>
      <c r="J15" s="334"/>
      <c r="K15" s="334"/>
      <c r="L15" s="334"/>
      <c r="M15" s="334"/>
      <c r="N15" s="334"/>
      <c r="O15" s="498"/>
      <c r="P15" s="499"/>
      <c r="Q15" s="697"/>
    </row>
    <row r="16" spans="1:17" s="505" customFormat="1" ht="65.400000000000006" customHeight="1">
      <c r="A16" s="444">
        <f>IF(E16=12,"",COUNTA($E$10:$E16))</f>
        <v>4</v>
      </c>
      <c r="B16" s="501" t="s">
        <v>189</v>
      </c>
      <c r="C16" s="502"/>
      <c r="D16" s="502" t="s">
        <v>190</v>
      </c>
      <c r="E16" s="292" t="s">
        <v>137</v>
      </c>
      <c r="F16" s="503" t="s">
        <v>36</v>
      </c>
      <c r="G16" s="292">
        <v>6</v>
      </c>
      <c r="H16" s="292">
        <v>2.86</v>
      </c>
      <c r="I16" s="502" t="s">
        <v>191</v>
      </c>
      <c r="J16" s="292"/>
      <c r="K16" s="503" t="s">
        <v>36</v>
      </c>
      <c r="L16" s="292">
        <v>7</v>
      </c>
      <c r="M16" s="292">
        <f>H16+0.2</f>
        <v>3.06</v>
      </c>
      <c r="N16" s="502" t="s">
        <v>163</v>
      </c>
      <c r="O16" s="292"/>
      <c r="P16" s="504"/>
      <c r="Q16" s="698" t="s">
        <v>806</v>
      </c>
    </row>
    <row r="17" spans="1:17" s="512" customFormat="1" ht="65.400000000000006" customHeight="1">
      <c r="A17" s="444">
        <f>IF(E17=12,"",COUNTA($E$10:$E17))</f>
        <v>5</v>
      </c>
      <c r="B17" s="506" t="s">
        <v>192</v>
      </c>
      <c r="C17" s="507"/>
      <c r="D17" s="507" t="s">
        <v>193</v>
      </c>
      <c r="E17" s="256" t="s">
        <v>137</v>
      </c>
      <c r="F17" s="508" t="s">
        <v>36</v>
      </c>
      <c r="G17" s="509">
        <v>6</v>
      </c>
      <c r="H17" s="509">
        <v>2.86</v>
      </c>
      <c r="I17" s="510" t="s">
        <v>191</v>
      </c>
      <c r="J17" s="509"/>
      <c r="K17" s="508" t="s">
        <v>36</v>
      </c>
      <c r="L17" s="509">
        <v>7</v>
      </c>
      <c r="M17" s="509">
        <f>H17+0.2</f>
        <v>3.06</v>
      </c>
      <c r="N17" s="510" t="s">
        <v>163</v>
      </c>
      <c r="O17" s="509"/>
      <c r="P17" s="511"/>
      <c r="Q17" s="698" t="s">
        <v>805</v>
      </c>
    </row>
    <row r="18" spans="1:17" s="517" customFormat="1" ht="34.200000000000003" customHeight="1">
      <c r="A18" s="444"/>
      <c r="B18" s="476" t="s">
        <v>113</v>
      </c>
      <c r="C18" s="472"/>
      <c r="D18" s="472"/>
      <c r="E18" s="493"/>
      <c r="F18" s="493"/>
      <c r="G18" s="513"/>
      <c r="H18" s="513"/>
      <c r="I18" s="514"/>
      <c r="J18" s="513"/>
      <c r="K18" s="493"/>
      <c r="L18" s="493"/>
      <c r="M18" s="493"/>
      <c r="N18" s="494"/>
      <c r="O18" s="515"/>
      <c r="P18" s="516"/>
      <c r="Q18" s="699"/>
    </row>
    <row r="19" spans="1:17" s="519" customFormat="1" ht="65.400000000000006" customHeight="1">
      <c r="A19" s="444">
        <f>IF(E19=12,"",COUNTA($E$10:$E19))</f>
        <v>6</v>
      </c>
      <c r="B19" s="501" t="s">
        <v>428</v>
      </c>
      <c r="C19" s="292"/>
      <c r="D19" s="518" t="s">
        <v>429</v>
      </c>
      <c r="E19" s="292" t="s">
        <v>188</v>
      </c>
      <c r="F19" s="292" t="s">
        <v>227</v>
      </c>
      <c r="G19" s="292">
        <v>5</v>
      </c>
      <c r="H19" s="292">
        <v>3.34</v>
      </c>
      <c r="I19" s="294" t="s">
        <v>210</v>
      </c>
      <c r="J19" s="292"/>
      <c r="K19" s="292" t="str">
        <f>F19</f>
        <v>V07.02.26</v>
      </c>
      <c r="L19" s="292">
        <f>G19+1</f>
        <v>6</v>
      </c>
      <c r="M19" s="292">
        <f>H19+0.31</f>
        <v>3.65</v>
      </c>
      <c r="N19" s="294" t="s">
        <v>172</v>
      </c>
      <c r="O19" s="292"/>
      <c r="P19" s="292"/>
      <c r="Q19" s="698" t="s">
        <v>805</v>
      </c>
    </row>
    <row r="20" spans="1:17" s="519" customFormat="1" ht="65.400000000000006" customHeight="1">
      <c r="A20" s="444">
        <f>IF(E20=12,"",COUNTA($E$10:$E20))</f>
        <v>7</v>
      </c>
      <c r="B20" s="501" t="s">
        <v>430</v>
      </c>
      <c r="C20" s="292"/>
      <c r="D20" s="520" t="s">
        <v>431</v>
      </c>
      <c r="E20" s="292" t="s">
        <v>188</v>
      </c>
      <c r="F20" s="292" t="s">
        <v>227</v>
      </c>
      <c r="G20" s="292">
        <v>6</v>
      </c>
      <c r="H20" s="292">
        <v>3.65</v>
      </c>
      <c r="I20" s="294" t="s">
        <v>398</v>
      </c>
      <c r="J20" s="292"/>
      <c r="K20" s="292" t="str">
        <f>F20</f>
        <v>V07.02.26</v>
      </c>
      <c r="L20" s="292">
        <f>G20+1</f>
        <v>7</v>
      </c>
      <c r="M20" s="292">
        <f>H20+0.31</f>
        <v>3.96</v>
      </c>
      <c r="N20" s="294" t="s">
        <v>150</v>
      </c>
      <c r="O20" s="292"/>
      <c r="P20" s="292"/>
      <c r="Q20" s="698" t="s">
        <v>797</v>
      </c>
    </row>
    <row r="21" spans="1:17" s="487" customFormat="1" ht="34.200000000000003" customHeight="1">
      <c r="A21" s="444"/>
      <c r="B21" s="476" t="s">
        <v>76</v>
      </c>
      <c r="C21" s="472"/>
      <c r="D21" s="472"/>
      <c r="E21" s="521"/>
      <c r="F21" s="514"/>
      <c r="G21" s="514"/>
      <c r="H21" s="514"/>
      <c r="I21" s="514"/>
      <c r="J21" s="514"/>
      <c r="K21" s="514"/>
      <c r="L21" s="514"/>
      <c r="M21" s="514"/>
      <c r="N21" s="514"/>
      <c r="O21" s="521"/>
      <c r="P21" s="521"/>
      <c r="Q21" s="700"/>
    </row>
    <row r="22" spans="1:17" s="526" customFormat="1" ht="65.400000000000006" customHeight="1">
      <c r="A22" s="444">
        <f>IF(E22=12,"",COUNTA($E$10:$E22))</f>
        <v>8</v>
      </c>
      <c r="B22" s="522" t="s">
        <v>520</v>
      </c>
      <c r="C22" s="489"/>
      <c r="D22" s="523" t="s">
        <v>521</v>
      </c>
      <c r="E22" s="256" t="s">
        <v>137</v>
      </c>
      <c r="F22" s="524" t="s">
        <v>74</v>
      </c>
      <c r="G22" s="524">
        <v>5</v>
      </c>
      <c r="H22" s="524">
        <v>3.34</v>
      </c>
      <c r="I22" s="490" t="s">
        <v>210</v>
      </c>
      <c r="J22" s="524"/>
      <c r="K22" s="524" t="str">
        <f>F22</f>
        <v>V.07.02.26</v>
      </c>
      <c r="L22" s="524">
        <v>6</v>
      </c>
      <c r="M22" s="524">
        <f>H22+0.31</f>
        <v>3.65</v>
      </c>
      <c r="N22" s="370" t="s">
        <v>172</v>
      </c>
      <c r="O22" s="524"/>
      <c r="P22" s="525"/>
      <c r="Q22" s="698" t="s">
        <v>807</v>
      </c>
    </row>
    <row r="23" spans="1:17" s="529" customFormat="1" ht="34.200000000000003" customHeight="1">
      <c r="A23" s="444">
        <f>IF(E23=12,"",COUNTA($E$10:$E23))</f>
        <v>8</v>
      </c>
      <c r="B23" s="492" t="s">
        <v>125</v>
      </c>
      <c r="C23" s="336"/>
      <c r="D23" s="336"/>
      <c r="E23" s="336"/>
      <c r="F23" s="336"/>
      <c r="G23" s="336"/>
      <c r="H23" s="336"/>
      <c r="I23" s="336"/>
      <c r="J23" s="336"/>
      <c r="K23" s="527"/>
      <c r="L23" s="527"/>
      <c r="M23" s="528"/>
      <c r="N23" s="336"/>
      <c r="O23" s="527"/>
      <c r="P23" s="527"/>
      <c r="Q23" s="701"/>
    </row>
    <row r="24" spans="1:17" s="496" customFormat="1" ht="65.400000000000006" customHeight="1">
      <c r="A24" s="444">
        <f>IF(E24=12,"",COUNTA($E$10:$E24))</f>
        <v>9</v>
      </c>
      <c r="B24" s="501" t="s">
        <v>272</v>
      </c>
      <c r="C24" s="530"/>
      <c r="D24" s="531">
        <v>33793</v>
      </c>
      <c r="E24" s="292" t="s">
        <v>188</v>
      </c>
      <c r="F24" s="530" t="s">
        <v>74</v>
      </c>
      <c r="G24" s="292">
        <v>3</v>
      </c>
      <c r="H24" s="292">
        <v>2.72</v>
      </c>
      <c r="I24" s="530" t="s">
        <v>273</v>
      </c>
      <c r="J24" s="530"/>
      <c r="K24" s="530" t="s">
        <v>74</v>
      </c>
      <c r="L24" s="292">
        <v>4</v>
      </c>
      <c r="M24" s="292">
        <v>3.03</v>
      </c>
      <c r="N24" s="530" t="s">
        <v>155</v>
      </c>
      <c r="O24" s="532"/>
      <c r="P24" s="530"/>
      <c r="Q24" s="698" t="s">
        <v>807</v>
      </c>
    </row>
    <row r="25" spans="1:17" s="487" customFormat="1" ht="34.200000000000003" customHeight="1">
      <c r="A25" s="444">
        <f>IF(E25=12,"",COUNTA($E$10:$E25))</f>
        <v>9</v>
      </c>
      <c r="B25" s="476" t="s">
        <v>110</v>
      </c>
      <c r="C25" s="484"/>
      <c r="D25" s="485"/>
      <c r="E25" s="479"/>
      <c r="F25" s="486"/>
      <c r="G25" s="479"/>
      <c r="H25" s="479"/>
      <c r="I25" s="484"/>
      <c r="J25" s="479"/>
      <c r="K25" s="486"/>
      <c r="L25" s="479"/>
      <c r="M25" s="479"/>
      <c r="N25" s="485"/>
      <c r="O25" s="479"/>
      <c r="P25" s="479"/>
      <c r="Q25" s="697"/>
    </row>
    <row r="26" spans="1:17" s="491" customFormat="1" ht="65.400000000000006" customHeight="1">
      <c r="A26" s="444">
        <f>IF(E26=12,"",COUNTA($E$10:$E26))</f>
        <v>10</v>
      </c>
      <c r="B26" s="254" t="s">
        <v>493</v>
      </c>
      <c r="C26" s="507"/>
      <c r="D26" s="533" t="s">
        <v>494</v>
      </c>
      <c r="E26" s="256" t="s">
        <v>137</v>
      </c>
      <c r="F26" s="534" t="s">
        <v>74</v>
      </c>
      <c r="G26" s="482">
        <v>6</v>
      </c>
      <c r="H26" s="482">
        <v>3.65</v>
      </c>
      <c r="I26" s="507" t="s">
        <v>495</v>
      </c>
      <c r="J26" s="482"/>
      <c r="K26" s="534" t="s">
        <v>74</v>
      </c>
      <c r="L26" s="482">
        <v>7</v>
      </c>
      <c r="M26" s="482">
        <v>3.96</v>
      </c>
      <c r="N26" s="507" t="s">
        <v>496</v>
      </c>
      <c r="O26" s="535"/>
      <c r="P26" s="536"/>
      <c r="Q26" s="698" t="s">
        <v>798</v>
      </c>
    </row>
    <row r="27" spans="1:17" s="529" customFormat="1" ht="34.200000000000003" customHeight="1">
      <c r="A27" s="444"/>
      <c r="B27" s="492" t="s">
        <v>77</v>
      </c>
      <c r="C27" s="336"/>
      <c r="D27" s="537"/>
      <c r="E27" s="336"/>
      <c r="F27" s="336"/>
      <c r="G27" s="336"/>
      <c r="H27" s="336"/>
      <c r="I27" s="336"/>
      <c r="J27" s="336"/>
      <c r="K27" s="527"/>
      <c r="L27" s="527"/>
      <c r="M27" s="528"/>
      <c r="N27" s="336"/>
      <c r="O27" s="527"/>
      <c r="P27" s="527"/>
      <c r="Q27" s="701"/>
    </row>
    <row r="28" spans="1:17" s="538" customFormat="1" ht="65.400000000000006" customHeight="1">
      <c r="A28" s="444">
        <f>IF(E28=12,"",COUNTA($E$10:$E28))</f>
        <v>11</v>
      </c>
      <c r="B28" s="254" t="s">
        <v>531</v>
      </c>
      <c r="C28" s="256"/>
      <c r="D28" s="533" t="s">
        <v>532</v>
      </c>
      <c r="E28" s="292" t="s">
        <v>188</v>
      </c>
      <c r="F28" s="255" t="s">
        <v>74</v>
      </c>
      <c r="G28" s="337">
        <v>6</v>
      </c>
      <c r="H28" s="287">
        <v>3.65</v>
      </c>
      <c r="I28" s="255" t="s">
        <v>181</v>
      </c>
      <c r="J28" s="255"/>
      <c r="K28" s="255" t="s">
        <v>74</v>
      </c>
      <c r="L28" s="337">
        <v>7</v>
      </c>
      <c r="M28" s="287">
        <v>3.96</v>
      </c>
      <c r="N28" s="255" t="s">
        <v>207</v>
      </c>
      <c r="O28" s="255"/>
      <c r="P28" s="258"/>
      <c r="Q28" s="698" t="s">
        <v>796</v>
      </c>
    </row>
    <row r="29" spans="1:17" s="481" customFormat="1" ht="34.200000000000003" customHeight="1">
      <c r="A29" s="444"/>
      <c r="B29" s="492" t="s">
        <v>84</v>
      </c>
      <c r="C29" s="479"/>
      <c r="D29" s="539"/>
      <c r="E29" s="479"/>
      <c r="F29" s="334"/>
      <c r="G29" s="334"/>
      <c r="H29" s="334"/>
      <c r="I29" s="480"/>
      <c r="J29" s="334"/>
      <c r="K29" s="334"/>
      <c r="L29" s="479"/>
      <c r="M29" s="479"/>
      <c r="N29" s="480"/>
      <c r="O29" s="334"/>
      <c r="P29" s="499"/>
      <c r="Q29" s="697"/>
    </row>
    <row r="30" spans="1:17" s="517" customFormat="1" ht="65.400000000000006" customHeight="1">
      <c r="A30" s="444">
        <f>IF(E30=12,"",COUNTA($E$10:$E30))</f>
        <v>12</v>
      </c>
      <c r="B30" s="540" t="s">
        <v>609</v>
      </c>
      <c r="C30" s="489"/>
      <c r="D30" s="541">
        <v>34015</v>
      </c>
      <c r="E30" s="489" t="s">
        <v>35</v>
      </c>
      <c r="F30" s="489" t="s">
        <v>36</v>
      </c>
      <c r="G30" s="489">
        <v>5</v>
      </c>
      <c r="H30" s="489">
        <v>2.66</v>
      </c>
      <c r="I30" s="542" t="s">
        <v>718</v>
      </c>
      <c r="J30" s="489"/>
      <c r="K30" s="489" t="s">
        <v>36</v>
      </c>
      <c r="L30" s="489">
        <v>6</v>
      </c>
      <c r="M30" s="489">
        <v>2.86</v>
      </c>
      <c r="N30" s="542" t="s">
        <v>371</v>
      </c>
      <c r="O30" s="489"/>
      <c r="P30" s="543"/>
      <c r="Q30" s="698" t="s">
        <v>796</v>
      </c>
    </row>
    <row r="31" spans="1:17" s="517" customFormat="1" ht="34.200000000000003" customHeight="1">
      <c r="A31" s="444"/>
      <c r="B31" s="478" t="s">
        <v>131</v>
      </c>
      <c r="C31" s="495"/>
      <c r="D31" s="544"/>
      <c r="E31" s="495"/>
      <c r="F31" s="495"/>
      <c r="G31" s="495"/>
      <c r="H31" s="495"/>
      <c r="I31" s="544"/>
      <c r="J31" s="495"/>
      <c r="K31" s="495"/>
      <c r="L31" s="495"/>
      <c r="M31" s="495"/>
      <c r="N31" s="544"/>
      <c r="O31" s="495"/>
      <c r="P31" s="545"/>
      <c r="Q31" s="699"/>
    </row>
    <row r="32" spans="1:17" s="550" customFormat="1" ht="65.400000000000006" customHeight="1">
      <c r="A32" s="444">
        <f>IF(E32=12,"",COUNTA($E$10:$E32))</f>
        <v>13</v>
      </c>
      <c r="B32" s="546" t="s">
        <v>619</v>
      </c>
      <c r="C32" s="547"/>
      <c r="D32" s="547" t="s">
        <v>680</v>
      </c>
      <c r="E32" s="548" t="s">
        <v>188</v>
      </c>
      <c r="F32" s="547" t="s">
        <v>74</v>
      </c>
      <c r="G32" s="548">
        <v>5</v>
      </c>
      <c r="H32" s="548">
        <v>3.34</v>
      </c>
      <c r="I32" s="547" t="s">
        <v>146</v>
      </c>
      <c r="J32" s="547" t="s">
        <v>151</v>
      </c>
      <c r="K32" s="547" t="s">
        <v>74</v>
      </c>
      <c r="L32" s="548">
        <v>6</v>
      </c>
      <c r="M32" s="548">
        <v>3.65</v>
      </c>
      <c r="N32" s="547" t="s">
        <v>147</v>
      </c>
      <c r="O32" s="549"/>
      <c r="P32" s="547"/>
      <c r="Q32" s="698" t="s">
        <v>796</v>
      </c>
    </row>
    <row r="33" spans="1:17" s="487" customFormat="1" ht="34.200000000000003" customHeight="1">
      <c r="A33" s="444"/>
      <c r="B33" s="478" t="s">
        <v>89</v>
      </c>
      <c r="C33" s="472"/>
      <c r="D33" s="472"/>
      <c r="E33" s="472"/>
      <c r="F33" s="472"/>
      <c r="G33" s="472"/>
      <c r="H33" s="472"/>
      <c r="I33" s="472"/>
      <c r="J33" s="472"/>
      <c r="K33" s="472"/>
      <c r="L33" s="472"/>
      <c r="M33" s="472"/>
      <c r="N33" s="472"/>
      <c r="O33" s="472"/>
      <c r="P33" s="472"/>
      <c r="Q33" s="702"/>
    </row>
    <row r="34" spans="1:17" s="554" customFormat="1" ht="65.400000000000006" customHeight="1">
      <c r="A34" s="444">
        <f>IF(E34=12,"",COUNTA($E$10:$E34))</f>
        <v>14</v>
      </c>
      <c r="B34" s="551" t="s">
        <v>643</v>
      </c>
      <c r="C34" s="507" t="s">
        <v>644</v>
      </c>
      <c r="D34" s="552"/>
      <c r="E34" s="292" t="s">
        <v>188</v>
      </c>
      <c r="F34" s="552" t="s">
        <v>645</v>
      </c>
      <c r="G34" s="552" t="s">
        <v>44</v>
      </c>
      <c r="H34" s="552" t="s">
        <v>51</v>
      </c>
      <c r="I34" s="552" t="s">
        <v>276</v>
      </c>
      <c r="J34" s="552"/>
      <c r="K34" s="552" t="s">
        <v>286</v>
      </c>
      <c r="L34" s="552" t="s">
        <v>41</v>
      </c>
      <c r="M34" s="552" t="s">
        <v>52</v>
      </c>
      <c r="N34" s="552" t="s">
        <v>163</v>
      </c>
      <c r="O34" s="553"/>
      <c r="P34" s="552"/>
      <c r="Q34" s="698" t="s">
        <v>795</v>
      </c>
    </row>
    <row r="35" spans="1:17" s="554" customFormat="1" ht="65.400000000000006" customHeight="1">
      <c r="A35" s="444">
        <f>IF(E35=12,"",COUNTA($E$10:$E35))</f>
        <v>15</v>
      </c>
      <c r="B35" s="551" t="s">
        <v>646</v>
      </c>
      <c r="C35" s="533"/>
      <c r="D35" s="555" t="s">
        <v>647</v>
      </c>
      <c r="E35" s="256" t="s">
        <v>137</v>
      </c>
      <c r="F35" s="552" t="s">
        <v>196</v>
      </c>
      <c r="G35" s="552" t="s">
        <v>39</v>
      </c>
      <c r="H35" s="552" t="s">
        <v>86</v>
      </c>
      <c r="I35" s="552" t="s">
        <v>273</v>
      </c>
      <c r="J35" s="552"/>
      <c r="K35" s="552" t="s">
        <v>196</v>
      </c>
      <c r="L35" s="552" t="s">
        <v>44</v>
      </c>
      <c r="M35" s="552" t="s">
        <v>54</v>
      </c>
      <c r="N35" s="552" t="s">
        <v>155</v>
      </c>
      <c r="O35" s="553"/>
      <c r="P35" s="552"/>
      <c r="Q35" s="698" t="s">
        <v>805</v>
      </c>
    </row>
    <row r="36" spans="1:17" s="487" customFormat="1" ht="34.200000000000003" customHeight="1">
      <c r="A36" s="444"/>
      <c r="B36" s="478" t="s">
        <v>130</v>
      </c>
      <c r="C36" s="472"/>
      <c r="D36" s="472"/>
      <c r="E36" s="472"/>
      <c r="F36" s="472"/>
      <c r="G36" s="472"/>
      <c r="H36" s="472"/>
      <c r="I36" s="472"/>
      <c r="J36" s="472"/>
      <c r="K36" s="472"/>
      <c r="L36" s="472"/>
      <c r="M36" s="472"/>
      <c r="N36" s="472"/>
      <c r="O36" s="472"/>
      <c r="P36" s="472"/>
      <c r="Q36" s="702"/>
    </row>
    <row r="37" spans="1:17" s="561" customFormat="1" ht="65.400000000000006" customHeight="1">
      <c r="A37" s="444">
        <f>IF(E37=12,"",COUNTA($E$10:$E37))</f>
        <v>16</v>
      </c>
      <c r="B37" s="556" t="s">
        <v>357</v>
      </c>
      <c r="C37" s="482"/>
      <c r="D37" s="533" t="s">
        <v>358</v>
      </c>
      <c r="E37" s="256" t="s">
        <v>137</v>
      </c>
      <c r="F37" s="557" t="s">
        <v>166</v>
      </c>
      <c r="G37" s="290">
        <v>9</v>
      </c>
      <c r="H37" s="558" t="s">
        <v>714</v>
      </c>
      <c r="I37" s="291" t="s">
        <v>359</v>
      </c>
      <c r="J37" s="291" t="s">
        <v>356</v>
      </c>
      <c r="K37" s="557" t="s">
        <v>166</v>
      </c>
      <c r="L37" s="290">
        <f>G37+1</f>
        <v>10</v>
      </c>
      <c r="M37" s="559">
        <v>3.66</v>
      </c>
      <c r="N37" s="291" t="s">
        <v>150</v>
      </c>
      <c r="O37" s="290"/>
      <c r="P37" s="560"/>
      <c r="Q37" s="468" t="s">
        <v>799</v>
      </c>
    </row>
    <row r="38" spans="1:17" s="529" customFormat="1" ht="34.200000000000003" customHeight="1">
      <c r="A38" s="444"/>
      <c r="B38" s="478" t="s">
        <v>117</v>
      </c>
      <c r="C38" s="562"/>
      <c r="D38" s="563"/>
      <c r="E38" s="334"/>
      <c r="F38" s="334"/>
      <c r="G38" s="334"/>
      <c r="H38" s="334"/>
      <c r="I38" s="334"/>
      <c r="J38" s="334"/>
      <c r="K38" s="334"/>
      <c r="L38" s="334"/>
      <c r="M38" s="334"/>
      <c r="N38" s="334"/>
      <c r="O38" s="564"/>
      <c r="P38" s="334"/>
      <c r="Q38" s="697"/>
    </row>
    <row r="39" spans="1:17" s="491" customFormat="1" ht="65.400000000000006" customHeight="1">
      <c r="A39" s="444">
        <f>IF(E39=12,"",COUNTA($E$10:$E39))</f>
        <v>17</v>
      </c>
      <c r="B39" s="506" t="s">
        <v>448</v>
      </c>
      <c r="C39" s="509"/>
      <c r="D39" s="565" t="s">
        <v>449</v>
      </c>
      <c r="E39" s="256" t="s">
        <v>137</v>
      </c>
      <c r="F39" s="566" t="s">
        <v>434</v>
      </c>
      <c r="G39" s="509">
        <v>6</v>
      </c>
      <c r="H39" s="509" t="s">
        <v>116</v>
      </c>
      <c r="I39" s="565" t="s">
        <v>376</v>
      </c>
      <c r="J39" s="509"/>
      <c r="K39" s="566" t="s">
        <v>434</v>
      </c>
      <c r="L39" s="509">
        <v>7</v>
      </c>
      <c r="M39" s="509" t="s">
        <v>115</v>
      </c>
      <c r="N39" s="565" t="s">
        <v>365</v>
      </c>
      <c r="O39" s="509"/>
      <c r="P39" s="509"/>
      <c r="Q39" s="698" t="s">
        <v>797</v>
      </c>
    </row>
    <row r="40" spans="1:17" s="491" customFormat="1" ht="65.400000000000006" customHeight="1">
      <c r="A40" s="444">
        <f>IF(E40=12,"",COUNTA($E$10:$E40))</f>
        <v>18</v>
      </c>
      <c r="B40" s="506" t="s">
        <v>450</v>
      </c>
      <c r="C40" s="509"/>
      <c r="D40" s="567" t="s">
        <v>451</v>
      </c>
      <c r="E40" s="256" t="s">
        <v>137</v>
      </c>
      <c r="F40" s="566" t="s">
        <v>434</v>
      </c>
      <c r="G40" s="509">
        <v>6</v>
      </c>
      <c r="H40" s="509" t="s">
        <v>116</v>
      </c>
      <c r="I40" s="565" t="s">
        <v>376</v>
      </c>
      <c r="J40" s="509"/>
      <c r="K40" s="566" t="s">
        <v>434</v>
      </c>
      <c r="L40" s="509">
        <v>7</v>
      </c>
      <c r="M40" s="509" t="s">
        <v>115</v>
      </c>
      <c r="N40" s="565" t="s">
        <v>365</v>
      </c>
      <c r="O40" s="509"/>
      <c r="P40" s="509"/>
      <c r="Q40" s="698" t="s">
        <v>794</v>
      </c>
    </row>
    <row r="41" spans="1:17" s="481" customFormat="1" ht="34.200000000000003" customHeight="1">
      <c r="A41" s="444"/>
      <c r="B41" s="478" t="s">
        <v>129</v>
      </c>
      <c r="C41" s="479"/>
      <c r="D41" s="562"/>
      <c r="E41" s="479"/>
      <c r="F41" s="568"/>
      <c r="G41" s="479"/>
      <c r="H41" s="479"/>
      <c r="I41" s="562"/>
      <c r="J41" s="479"/>
      <c r="K41" s="568"/>
      <c r="L41" s="479"/>
      <c r="M41" s="479"/>
      <c r="N41" s="562"/>
      <c r="O41" s="334"/>
      <c r="P41" s="479"/>
      <c r="Q41" s="697"/>
    </row>
    <row r="42" spans="1:17" s="526" customFormat="1" ht="65.400000000000006" customHeight="1">
      <c r="A42" s="444">
        <f>IF(E42=12,"",COUNTA($E$10:$E42))</f>
        <v>19</v>
      </c>
      <c r="B42" s="569" t="s">
        <v>396</v>
      </c>
      <c r="C42" s="533" t="s">
        <v>397</v>
      </c>
      <c r="D42" s="570"/>
      <c r="E42" s="256" t="s">
        <v>137</v>
      </c>
      <c r="F42" s="566" t="s">
        <v>434</v>
      </c>
      <c r="G42" s="570" t="s">
        <v>39</v>
      </c>
      <c r="H42" s="570" t="s">
        <v>197</v>
      </c>
      <c r="I42" s="571" t="s">
        <v>398</v>
      </c>
      <c r="J42" s="570"/>
      <c r="K42" s="570" t="s">
        <v>196</v>
      </c>
      <c r="L42" s="570" t="s">
        <v>44</v>
      </c>
      <c r="M42" s="571" t="s">
        <v>54</v>
      </c>
      <c r="N42" s="571" t="s">
        <v>223</v>
      </c>
      <c r="O42" s="570"/>
      <c r="P42" s="570"/>
      <c r="Q42" s="698" t="s">
        <v>797</v>
      </c>
    </row>
    <row r="43" spans="1:17" s="574" customFormat="1" ht="34.200000000000003" customHeight="1">
      <c r="A43" s="444"/>
      <c r="B43" s="777" t="s">
        <v>111</v>
      </c>
      <c r="C43" s="777"/>
      <c r="D43" s="572"/>
      <c r="E43" s="573"/>
      <c r="F43" s="573"/>
      <c r="G43" s="573"/>
      <c r="H43" s="573"/>
      <c r="I43" s="573"/>
      <c r="J43" s="573"/>
      <c r="K43" s="573"/>
      <c r="L43" s="573"/>
      <c r="M43" s="573"/>
      <c r="N43" s="573"/>
      <c r="O43" s="573"/>
      <c r="P43" s="573"/>
      <c r="Q43" s="697"/>
    </row>
    <row r="44" spans="1:17" s="512" customFormat="1" ht="65.400000000000006" customHeight="1">
      <c r="A44" s="444">
        <f>IF(E44=12,"",COUNTA($E$10:$E44))</f>
        <v>20</v>
      </c>
      <c r="B44" s="506" t="s">
        <v>555</v>
      </c>
      <c r="C44" s="509"/>
      <c r="D44" s="565" t="s">
        <v>556</v>
      </c>
      <c r="E44" s="575" t="s">
        <v>35</v>
      </c>
      <c r="F44" s="509" t="s">
        <v>286</v>
      </c>
      <c r="G44" s="509">
        <v>7</v>
      </c>
      <c r="H44" s="509">
        <v>3.06</v>
      </c>
      <c r="I44" s="565" t="s">
        <v>359</v>
      </c>
      <c r="J44" s="509"/>
      <c r="K44" s="509" t="s">
        <v>286</v>
      </c>
      <c r="L44" s="509">
        <v>8</v>
      </c>
      <c r="M44" s="576" t="s">
        <v>709</v>
      </c>
      <c r="N44" s="508" t="s">
        <v>223</v>
      </c>
      <c r="O44" s="509"/>
      <c r="P44" s="511"/>
      <c r="Q44" s="698" t="s">
        <v>807</v>
      </c>
    </row>
    <row r="45" spans="1:17" s="496" customFormat="1" ht="34.200000000000003" customHeight="1">
      <c r="A45" s="444"/>
      <c r="B45" s="577" t="s">
        <v>94</v>
      </c>
      <c r="C45" s="578"/>
      <c r="D45" s="579"/>
      <c r="E45" s="781"/>
      <c r="F45" s="781"/>
      <c r="G45" s="781"/>
      <c r="H45" s="781"/>
      <c r="I45" s="781"/>
      <c r="J45" s="781"/>
      <c r="K45" s="781"/>
      <c r="L45" s="781"/>
      <c r="M45" s="781"/>
      <c r="N45" s="781"/>
      <c r="O45" s="781"/>
      <c r="P45" s="781"/>
      <c r="Q45" s="466"/>
    </row>
    <row r="46" spans="1:17" s="581" customFormat="1" ht="65.400000000000006" customHeight="1">
      <c r="A46" s="444">
        <f>IF(E46=12,"",COUNTA($E$10:$E46))</f>
        <v>21</v>
      </c>
      <c r="B46" s="506" t="s">
        <v>630</v>
      </c>
      <c r="C46" s="509"/>
      <c r="D46" s="509" t="s">
        <v>631</v>
      </c>
      <c r="E46" s="256" t="s">
        <v>137</v>
      </c>
      <c r="F46" s="509" t="s">
        <v>196</v>
      </c>
      <c r="G46" s="509">
        <v>6</v>
      </c>
      <c r="H46" s="509">
        <v>3.99</v>
      </c>
      <c r="I46" s="509" t="s">
        <v>167</v>
      </c>
      <c r="J46" s="509"/>
      <c r="K46" s="509" t="s">
        <v>196</v>
      </c>
      <c r="L46" s="509">
        <v>7</v>
      </c>
      <c r="M46" s="509">
        <v>4.32</v>
      </c>
      <c r="N46" s="509" t="s">
        <v>150</v>
      </c>
      <c r="O46" s="509"/>
      <c r="P46" s="509"/>
      <c r="Q46" s="698" t="s">
        <v>795</v>
      </c>
    </row>
    <row r="47" spans="1:17" s="581" customFormat="1" ht="65.400000000000006" customHeight="1">
      <c r="A47" s="444">
        <f>IF(E47=12,"",COUNTA($E$10:$E47))</f>
        <v>22</v>
      </c>
      <c r="B47" s="506" t="s">
        <v>632</v>
      </c>
      <c r="C47" s="509"/>
      <c r="D47" s="509" t="s">
        <v>633</v>
      </c>
      <c r="E47" s="256" t="s">
        <v>137</v>
      </c>
      <c r="F47" s="509" t="s">
        <v>196</v>
      </c>
      <c r="G47" s="509">
        <v>8</v>
      </c>
      <c r="H47" s="509">
        <v>4.6500000000000004</v>
      </c>
      <c r="I47" s="509" t="s">
        <v>276</v>
      </c>
      <c r="J47" s="509"/>
      <c r="K47" s="509" t="s">
        <v>196</v>
      </c>
      <c r="L47" s="509">
        <v>9</v>
      </c>
      <c r="M47" s="509">
        <v>4.9800000000000004</v>
      </c>
      <c r="N47" s="509" t="s">
        <v>163</v>
      </c>
      <c r="O47" s="509"/>
      <c r="P47" s="509"/>
      <c r="Q47" s="698" t="s">
        <v>797</v>
      </c>
    </row>
    <row r="48" spans="1:17" s="581" customFormat="1" ht="65.400000000000006" customHeight="1">
      <c r="A48" s="444">
        <f>IF(E48=12,"",COUNTA($E$10:$E48))</f>
        <v>23</v>
      </c>
      <c r="B48" s="506" t="s">
        <v>634</v>
      </c>
      <c r="C48" s="509"/>
      <c r="D48" s="509" t="s">
        <v>635</v>
      </c>
      <c r="E48" s="256" t="s">
        <v>137</v>
      </c>
      <c r="F48" s="509" t="s">
        <v>258</v>
      </c>
      <c r="G48" s="509">
        <v>1</v>
      </c>
      <c r="H48" s="582">
        <v>4</v>
      </c>
      <c r="I48" s="509" t="s">
        <v>146</v>
      </c>
      <c r="J48" s="509"/>
      <c r="K48" s="509" t="s">
        <v>258</v>
      </c>
      <c r="L48" s="509">
        <v>2</v>
      </c>
      <c r="M48" s="509">
        <v>4.34</v>
      </c>
      <c r="N48" s="583" t="s">
        <v>365</v>
      </c>
      <c r="O48" s="509"/>
      <c r="P48" s="509"/>
      <c r="Q48" s="698" t="s">
        <v>795</v>
      </c>
    </row>
    <row r="49" spans="1:17" s="581" customFormat="1" ht="65.400000000000006" customHeight="1">
      <c r="A49" s="444">
        <f>IF(E49=12,"",COUNTA($E$10:$E49))</f>
        <v>24</v>
      </c>
      <c r="B49" s="506" t="s">
        <v>636</v>
      </c>
      <c r="C49" s="509"/>
      <c r="D49" s="509" t="s">
        <v>637</v>
      </c>
      <c r="E49" s="256" t="s">
        <v>137</v>
      </c>
      <c r="F49" s="509" t="s">
        <v>196</v>
      </c>
      <c r="G49" s="509">
        <v>5</v>
      </c>
      <c r="H49" s="509">
        <v>3.66</v>
      </c>
      <c r="I49" s="509" t="s">
        <v>210</v>
      </c>
      <c r="J49" s="509"/>
      <c r="K49" s="509" t="s">
        <v>196</v>
      </c>
      <c r="L49" s="509">
        <v>6</v>
      </c>
      <c r="M49" s="509">
        <v>3.99</v>
      </c>
      <c r="N49" s="509" t="s">
        <v>172</v>
      </c>
      <c r="O49" s="509"/>
      <c r="P49" s="509"/>
      <c r="Q49" s="698" t="s">
        <v>805</v>
      </c>
    </row>
    <row r="50" spans="1:17" s="481" customFormat="1" ht="34.200000000000003" customHeight="1">
      <c r="A50" s="444"/>
      <c r="B50" s="497" t="s">
        <v>103</v>
      </c>
      <c r="C50" s="479"/>
      <c r="D50" s="485"/>
      <c r="E50" s="479"/>
      <c r="F50" s="479"/>
      <c r="G50" s="479"/>
      <c r="H50" s="479"/>
      <c r="I50" s="479"/>
      <c r="J50" s="479"/>
      <c r="K50" s="479"/>
      <c r="L50" s="479"/>
      <c r="M50" s="479"/>
      <c r="N50" s="479"/>
      <c r="O50" s="479"/>
      <c r="P50" s="584"/>
      <c r="Q50" s="703"/>
    </row>
    <row r="51" spans="1:17" s="366" customFormat="1" ht="65.400000000000006" customHeight="1">
      <c r="A51" s="444">
        <f>IF(E51=12,"",COUNTA($E$10:$E51))</f>
        <v>25</v>
      </c>
      <c r="B51" s="522" t="s">
        <v>559</v>
      </c>
      <c r="C51" s="585"/>
      <c r="D51" s="585" t="s">
        <v>560</v>
      </c>
      <c r="E51" s="256" t="s">
        <v>137</v>
      </c>
      <c r="F51" s="524" t="s">
        <v>196</v>
      </c>
      <c r="G51" s="524">
        <v>6</v>
      </c>
      <c r="H51" s="524">
        <v>3.99</v>
      </c>
      <c r="I51" s="570" t="s">
        <v>146</v>
      </c>
      <c r="J51" s="524"/>
      <c r="K51" s="524" t="s">
        <v>196</v>
      </c>
      <c r="L51" s="524">
        <v>7</v>
      </c>
      <c r="M51" s="524">
        <v>4.32</v>
      </c>
      <c r="N51" s="570" t="s">
        <v>147</v>
      </c>
      <c r="O51" s="524"/>
      <c r="P51" s="525"/>
      <c r="Q51" s="698" t="s">
        <v>795</v>
      </c>
    </row>
    <row r="52" spans="1:17" s="481" customFormat="1" ht="34.200000000000003" customHeight="1">
      <c r="A52" s="444"/>
      <c r="B52" s="497" t="s">
        <v>105</v>
      </c>
      <c r="C52" s="586"/>
      <c r="D52" s="586"/>
      <c r="E52" s="586"/>
      <c r="F52" s="586"/>
      <c r="G52" s="586"/>
      <c r="H52" s="587"/>
      <c r="I52" s="587"/>
      <c r="J52" s="587"/>
      <c r="K52" s="586"/>
      <c r="L52" s="587"/>
      <c r="M52" s="587"/>
      <c r="N52" s="587"/>
      <c r="O52" s="587"/>
      <c r="P52" s="588"/>
      <c r="Q52" s="704"/>
    </row>
    <row r="53" spans="1:17" s="491" customFormat="1" ht="65.400000000000006" customHeight="1">
      <c r="A53" s="444">
        <f>IF(E53=12,"",COUNTA($E$10:$E53))</f>
        <v>26</v>
      </c>
      <c r="B53" s="551" t="s">
        <v>281</v>
      </c>
      <c r="C53" s="552" t="s">
        <v>282</v>
      </c>
      <c r="D53" s="510"/>
      <c r="E53" s="256" t="s">
        <v>137</v>
      </c>
      <c r="F53" s="552" t="s">
        <v>196</v>
      </c>
      <c r="G53" s="552" t="s">
        <v>39</v>
      </c>
      <c r="H53" s="552" t="s">
        <v>86</v>
      </c>
      <c r="I53" s="510" t="s">
        <v>283</v>
      </c>
      <c r="J53" s="589"/>
      <c r="K53" s="552" t="s">
        <v>196</v>
      </c>
      <c r="L53" s="552" t="s">
        <v>44</v>
      </c>
      <c r="M53" s="552" t="s">
        <v>54</v>
      </c>
      <c r="N53" s="510" t="s">
        <v>163</v>
      </c>
      <c r="O53" s="589"/>
      <c r="P53" s="590"/>
      <c r="Q53" s="698" t="s">
        <v>807</v>
      </c>
    </row>
    <row r="54" spans="1:17" s="481" customFormat="1" ht="34.200000000000003" customHeight="1">
      <c r="A54" s="444"/>
      <c r="B54" s="777" t="s">
        <v>92</v>
      </c>
      <c r="C54" s="777"/>
      <c r="D54" s="480"/>
      <c r="E54" s="334"/>
      <c r="F54" s="334"/>
      <c r="G54" s="334"/>
      <c r="H54" s="334"/>
      <c r="I54" s="480"/>
      <c r="J54" s="334"/>
      <c r="K54" s="334"/>
      <c r="L54" s="334"/>
      <c r="M54" s="334"/>
      <c r="N54" s="480"/>
      <c r="O54" s="334"/>
      <c r="P54" s="499"/>
      <c r="Q54" s="695"/>
    </row>
    <row r="55" spans="1:17" s="526" customFormat="1" ht="65.400000000000006" customHeight="1">
      <c r="A55" s="444">
        <f>IF(E55=12,"",COUNTA($E$10:$E55))</f>
        <v>27</v>
      </c>
      <c r="B55" s="522" t="s">
        <v>600</v>
      </c>
      <c r="C55" s="591"/>
      <c r="D55" s="542" t="s">
        <v>601</v>
      </c>
      <c r="E55" s="489" t="s">
        <v>35</v>
      </c>
      <c r="F55" s="524" t="s">
        <v>286</v>
      </c>
      <c r="G55" s="524">
        <v>5</v>
      </c>
      <c r="H55" s="524">
        <v>2.66</v>
      </c>
      <c r="I55" s="294" t="s">
        <v>602</v>
      </c>
      <c r="J55" s="524"/>
      <c r="K55" s="524" t="s">
        <v>286</v>
      </c>
      <c r="L55" s="524">
        <v>6</v>
      </c>
      <c r="M55" s="524">
        <v>2.86</v>
      </c>
      <c r="N55" s="294" t="s">
        <v>155</v>
      </c>
      <c r="O55" s="585"/>
      <c r="P55" s="592"/>
      <c r="Q55" s="698" t="s">
        <v>795</v>
      </c>
    </row>
    <row r="56" spans="1:17" s="487" customFormat="1" ht="34.200000000000003" customHeight="1">
      <c r="A56" s="444"/>
      <c r="B56" s="478" t="s">
        <v>87</v>
      </c>
      <c r="C56" s="472"/>
      <c r="D56" s="472"/>
      <c r="E56" s="521"/>
      <c r="F56" s="514"/>
      <c r="G56" s="514"/>
      <c r="H56" s="514"/>
      <c r="I56" s="514"/>
      <c r="J56" s="514"/>
      <c r="K56" s="514"/>
      <c r="L56" s="514"/>
      <c r="M56" s="514"/>
      <c r="N56" s="514"/>
      <c r="O56" s="521"/>
      <c r="P56" s="521"/>
      <c r="Q56" s="700"/>
    </row>
    <row r="57" spans="1:17" s="599" customFormat="1" ht="65.400000000000006" customHeight="1">
      <c r="A57" s="444">
        <f>IF(E57=12,"",COUNTA($E$10:$E57))</f>
        <v>28</v>
      </c>
      <c r="B57" s="593" t="s">
        <v>385</v>
      </c>
      <c r="C57" s="594" t="s">
        <v>386</v>
      </c>
      <c r="D57" s="595"/>
      <c r="E57" s="596" t="s">
        <v>137</v>
      </c>
      <c r="F57" s="597" t="s">
        <v>196</v>
      </c>
      <c r="G57" s="596">
        <v>4</v>
      </c>
      <c r="H57" s="596">
        <v>3.33</v>
      </c>
      <c r="I57" s="594" t="s">
        <v>210</v>
      </c>
      <c r="J57" s="596"/>
      <c r="K57" s="597" t="s">
        <v>196</v>
      </c>
      <c r="L57" s="596">
        <v>5</v>
      </c>
      <c r="M57" s="596">
        <f t="shared" ref="M57" si="0">H57+0.33</f>
        <v>3.66</v>
      </c>
      <c r="N57" s="594" t="s">
        <v>387</v>
      </c>
      <c r="O57" s="596"/>
      <c r="P57" s="598"/>
      <c r="Q57" s="705" t="s">
        <v>806</v>
      </c>
    </row>
    <row r="58" spans="1:17" s="491" customFormat="1" ht="65.400000000000006" customHeight="1">
      <c r="A58" s="444">
        <f>IF(E58=12,"",COUNTA($E$10:$E58))</f>
        <v>29</v>
      </c>
      <c r="B58" s="254" t="s">
        <v>388</v>
      </c>
      <c r="C58" s="288" t="s">
        <v>389</v>
      </c>
      <c r="D58" s="288"/>
      <c r="E58" s="256" t="s">
        <v>137</v>
      </c>
      <c r="F58" s="600" t="s">
        <v>196</v>
      </c>
      <c r="G58" s="256">
        <v>4</v>
      </c>
      <c r="H58" s="256">
        <v>3.33</v>
      </c>
      <c r="I58" s="288" t="s">
        <v>210</v>
      </c>
      <c r="J58" s="256"/>
      <c r="K58" s="600" t="s">
        <v>196</v>
      </c>
      <c r="L58" s="256">
        <v>5</v>
      </c>
      <c r="M58" s="256">
        <v>3.66</v>
      </c>
      <c r="N58" s="288" t="s">
        <v>172</v>
      </c>
      <c r="O58" s="256"/>
      <c r="P58" s="601"/>
      <c r="Q58" s="698" t="s">
        <v>806</v>
      </c>
    </row>
    <row r="59" spans="1:17" s="491" customFormat="1" ht="65.400000000000006" customHeight="1">
      <c r="A59" s="444">
        <f>IF(E59=12,"",COUNTA($E$10:$E59))</f>
        <v>30</v>
      </c>
      <c r="B59" s="254" t="s">
        <v>390</v>
      </c>
      <c r="C59" s="288"/>
      <c r="D59" s="333" t="s">
        <v>391</v>
      </c>
      <c r="E59" s="256" t="s">
        <v>137</v>
      </c>
      <c r="F59" s="600" t="s">
        <v>196</v>
      </c>
      <c r="G59" s="256">
        <v>6</v>
      </c>
      <c r="H59" s="256" t="s">
        <v>116</v>
      </c>
      <c r="I59" s="288" t="s">
        <v>719</v>
      </c>
      <c r="J59" s="256"/>
      <c r="K59" s="600" t="s">
        <v>196</v>
      </c>
      <c r="L59" s="256">
        <v>7</v>
      </c>
      <c r="M59" s="256" t="s">
        <v>115</v>
      </c>
      <c r="N59" s="288" t="s">
        <v>219</v>
      </c>
      <c r="O59" s="256"/>
      <c r="P59" s="601"/>
      <c r="Q59" s="698" t="s">
        <v>806</v>
      </c>
    </row>
    <row r="60" spans="1:17" s="491" customFormat="1" ht="65.400000000000006" customHeight="1">
      <c r="A60" s="444">
        <f>IF(E60=12,"",COUNTA($E$10:$E60))</f>
        <v>31</v>
      </c>
      <c r="B60" s="254" t="s">
        <v>392</v>
      </c>
      <c r="C60" s="333"/>
      <c r="D60" s="288" t="s">
        <v>393</v>
      </c>
      <c r="E60" s="256" t="s">
        <v>137</v>
      </c>
      <c r="F60" s="600" t="s">
        <v>196</v>
      </c>
      <c r="G60" s="256">
        <v>5</v>
      </c>
      <c r="H60" s="256">
        <v>3.66</v>
      </c>
      <c r="I60" s="288" t="s">
        <v>210</v>
      </c>
      <c r="J60" s="256"/>
      <c r="K60" s="600" t="s">
        <v>196</v>
      </c>
      <c r="L60" s="256">
        <v>6</v>
      </c>
      <c r="M60" s="256">
        <v>3.99</v>
      </c>
      <c r="N60" s="288" t="s">
        <v>387</v>
      </c>
      <c r="O60" s="256"/>
      <c r="P60" s="601"/>
      <c r="Q60" s="698" t="s">
        <v>808</v>
      </c>
    </row>
    <row r="61" spans="1:17" s="481" customFormat="1" ht="34.200000000000003" customHeight="1">
      <c r="A61" s="444"/>
      <c r="B61" s="478" t="s">
        <v>126</v>
      </c>
      <c r="C61" s="484"/>
      <c r="D61" s="485"/>
      <c r="E61" s="334"/>
      <c r="F61" s="486"/>
      <c r="G61" s="479"/>
      <c r="H61" s="479"/>
      <c r="I61" s="485"/>
      <c r="J61" s="479"/>
      <c r="K61" s="486"/>
      <c r="L61" s="479"/>
      <c r="M61" s="602"/>
      <c r="N61" s="485"/>
      <c r="O61" s="479"/>
      <c r="P61" s="603"/>
      <c r="Q61" s="699"/>
    </row>
    <row r="62" spans="1:17" s="607" customFormat="1" ht="65.400000000000006" customHeight="1">
      <c r="A62" s="444">
        <f>IF(E62=12,"",COUNTA($E$10:$E62))</f>
        <v>32</v>
      </c>
      <c r="B62" s="604" t="s">
        <v>237</v>
      </c>
      <c r="C62" s="255"/>
      <c r="D62" s="268" t="s">
        <v>238</v>
      </c>
      <c r="E62" s="256" t="s">
        <v>137</v>
      </c>
      <c r="F62" s="255" t="s">
        <v>196</v>
      </c>
      <c r="G62" s="605">
        <v>5</v>
      </c>
      <c r="H62" s="606">
        <v>3.66</v>
      </c>
      <c r="I62" s="268" t="s">
        <v>210</v>
      </c>
      <c r="J62" s="606"/>
      <c r="K62" s="255" t="s">
        <v>196</v>
      </c>
      <c r="L62" s="605">
        <v>6</v>
      </c>
      <c r="M62" s="606">
        <v>3.99</v>
      </c>
      <c r="N62" s="268" t="s">
        <v>172</v>
      </c>
      <c r="O62" s="605"/>
      <c r="P62" s="605"/>
      <c r="Q62" s="698" t="s">
        <v>807</v>
      </c>
    </row>
    <row r="63" spans="1:17" s="487" customFormat="1" ht="34.200000000000003" customHeight="1">
      <c r="A63" s="444"/>
      <c r="B63" s="770" t="s">
        <v>96</v>
      </c>
      <c r="C63" s="770"/>
      <c r="D63" s="770"/>
      <c r="E63" s="521"/>
      <c r="F63" s="514"/>
      <c r="G63" s="514"/>
      <c r="H63" s="514"/>
      <c r="I63" s="514"/>
      <c r="J63" s="514"/>
      <c r="K63" s="514"/>
      <c r="L63" s="514"/>
      <c r="M63" s="514"/>
      <c r="N63" s="514"/>
      <c r="O63" s="521"/>
      <c r="P63" s="521"/>
      <c r="Q63" s="700"/>
    </row>
    <row r="64" spans="1:17" s="487" customFormat="1" ht="65.400000000000006" customHeight="1">
      <c r="A64" s="444">
        <f>IF(E64=12,"",COUNTA($E$10:$E64))</f>
        <v>33</v>
      </c>
      <c r="B64" s="522" t="s">
        <v>179</v>
      </c>
      <c r="C64" s="288" t="s">
        <v>180</v>
      </c>
      <c r="D64" s="523"/>
      <c r="E64" s="256" t="s">
        <v>137</v>
      </c>
      <c r="F64" s="524" t="s">
        <v>161</v>
      </c>
      <c r="G64" s="524">
        <v>6</v>
      </c>
      <c r="H64" s="524">
        <v>3.99</v>
      </c>
      <c r="I64" s="608" t="s">
        <v>181</v>
      </c>
      <c r="J64" s="524"/>
      <c r="K64" s="524" t="str">
        <f>F64</f>
        <v>V.07.04.32</v>
      </c>
      <c r="L64" s="524">
        <v>7</v>
      </c>
      <c r="M64" s="524">
        <v>4.32</v>
      </c>
      <c r="N64" s="490" t="s">
        <v>219</v>
      </c>
      <c r="O64" s="524"/>
      <c r="P64" s="525"/>
      <c r="Q64" s="698" t="s">
        <v>800</v>
      </c>
    </row>
    <row r="65" spans="1:17" s="487" customFormat="1" ht="34.200000000000003" customHeight="1">
      <c r="A65" s="444"/>
      <c r="B65" s="777" t="s">
        <v>78</v>
      </c>
      <c r="C65" s="777"/>
      <c r="D65" s="609"/>
      <c r="E65" s="493"/>
      <c r="F65" s="493"/>
      <c r="G65" s="493"/>
      <c r="H65" s="493"/>
      <c r="I65" s="610"/>
      <c r="J65" s="493"/>
      <c r="K65" s="493"/>
      <c r="L65" s="493"/>
      <c r="M65" s="493"/>
      <c r="N65" s="494"/>
      <c r="O65" s="493"/>
      <c r="P65" s="611"/>
      <c r="Q65" s="699"/>
    </row>
    <row r="66" spans="1:17" s="612" customFormat="1" ht="65.400000000000006" customHeight="1">
      <c r="A66" s="444">
        <f>IF(E66=12,"",COUNTA($E$10:$E66))</f>
        <v>34</v>
      </c>
      <c r="B66" s="259" t="s">
        <v>661</v>
      </c>
      <c r="C66" s="255" t="s">
        <v>662</v>
      </c>
      <c r="D66" s="334"/>
      <c r="E66" s="256" t="s">
        <v>137</v>
      </c>
      <c r="F66" s="255" t="s">
        <v>161</v>
      </c>
      <c r="G66" s="255" t="s">
        <v>44</v>
      </c>
      <c r="H66" s="255" t="s">
        <v>54</v>
      </c>
      <c r="I66" s="255" t="s">
        <v>663</v>
      </c>
      <c r="J66" s="334"/>
      <c r="K66" s="255" t="s">
        <v>161</v>
      </c>
      <c r="L66" s="255" t="s">
        <v>41</v>
      </c>
      <c r="M66" s="255" t="s">
        <v>79</v>
      </c>
      <c r="N66" s="255" t="s">
        <v>158</v>
      </c>
      <c r="O66" s="334"/>
      <c r="P66" s="334"/>
      <c r="Q66" s="469" t="s">
        <v>801</v>
      </c>
    </row>
    <row r="67" spans="1:17" s="529" customFormat="1" ht="65.400000000000006" customHeight="1">
      <c r="A67" s="444">
        <f>IF(E67=12,"",COUNTA($E$10:$E67))</f>
        <v>35</v>
      </c>
      <c r="B67" s="332" t="s">
        <v>664</v>
      </c>
      <c r="C67" s="255" t="s">
        <v>665</v>
      </c>
      <c r="D67" s="255"/>
      <c r="E67" s="256" t="s">
        <v>137</v>
      </c>
      <c r="F67" s="255" t="s">
        <v>161</v>
      </c>
      <c r="G67" s="255" t="s">
        <v>39</v>
      </c>
      <c r="H67" s="255" t="s">
        <v>86</v>
      </c>
      <c r="I67" s="255" t="s">
        <v>666</v>
      </c>
      <c r="J67" s="255"/>
      <c r="K67" s="255" t="s">
        <v>161</v>
      </c>
      <c r="L67" s="255" t="s">
        <v>44</v>
      </c>
      <c r="M67" s="255" t="s">
        <v>54</v>
      </c>
      <c r="N67" s="255" t="s">
        <v>496</v>
      </c>
      <c r="O67" s="255"/>
      <c r="P67" s="255"/>
      <c r="Q67" s="698" t="s">
        <v>806</v>
      </c>
    </row>
    <row r="68" spans="1:17" s="481" customFormat="1" ht="34.200000000000003" customHeight="1">
      <c r="A68" s="444"/>
      <c r="B68" s="770" t="s">
        <v>127</v>
      </c>
      <c r="C68" s="770"/>
      <c r="D68" s="480"/>
      <c r="E68" s="613"/>
      <c r="F68" s="334"/>
      <c r="G68" s="334"/>
      <c r="H68" s="334"/>
      <c r="I68" s="480"/>
      <c r="J68" s="334"/>
      <c r="K68" s="334"/>
      <c r="L68" s="334"/>
      <c r="M68" s="334"/>
      <c r="N68" s="480"/>
      <c r="O68" s="334"/>
      <c r="P68" s="614"/>
      <c r="Q68" s="695"/>
    </row>
    <row r="69" spans="1:17" ht="65.400000000000006" customHeight="1">
      <c r="A69" s="444">
        <f>IF(E69=12,"",COUNTA($E$10:$E69))</f>
        <v>36</v>
      </c>
      <c r="B69" s="615" t="s">
        <v>594</v>
      </c>
      <c r="C69" s="572"/>
      <c r="D69" s="571" t="s">
        <v>595</v>
      </c>
      <c r="E69" s="256" t="s">
        <v>137</v>
      </c>
      <c r="F69" s="256" t="s">
        <v>161</v>
      </c>
      <c r="G69" s="570" t="s">
        <v>42</v>
      </c>
      <c r="H69" s="570" t="s">
        <v>116</v>
      </c>
      <c r="I69" s="570" t="s">
        <v>181</v>
      </c>
      <c r="J69" s="616"/>
      <c r="K69" s="256" t="s">
        <v>161</v>
      </c>
      <c r="L69" s="570" t="s">
        <v>50</v>
      </c>
      <c r="M69" s="570" t="s">
        <v>115</v>
      </c>
      <c r="N69" s="570" t="s">
        <v>207</v>
      </c>
      <c r="O69" s="616"/>
      <c r="P69" s="616"/>
      <c r="Q69" s="698" t="s">
        <v>797</v>
      </c>
    </row>
    <row r="70" spans="1:17" s="620" customFormat="1" ht="34.200000000000003" customHeight="1">
      <c r="A70" s="444"/>
      <c r="B70" s="770" t="s">
        <v>128</v>
      </c>
      <c r="C70" s="770"/>
      <c r="D70" s="334"/>
      <c r="E70" s="613"/>
      <c r="F70" s="613"/>
      <c r="G70" s="613"/>
      <c r="H70" s="613"/>
      <c r="I70" s="613"/>
      <c r="J70" s="613"/>
      <c r="K70" s="613"/>
      <c r="L70" s="613"/>
      <c r="M70" s="617"/>
      <c r="N70" s="618"/>
      <c r="O70" s="613"/>
      <c r="P70" s="619"/>
      <c r="Q70" s="695"/>
    </row>
    <row r="71" spans="1:17" s="519" customFormat="1" ht="65.400000000000006" customHeight="1">
      <c r="A71" s="444">
        <f>IF(E71=12,"",COUNTA($E$10:$E71))</f>
        <v>37</v>
      </c>
      <c r="B71" s="522" t="s">
        <v>204</v>
      </c>
      <c r="C71" s="621"/>
      <c r="D71" s="523" t="s">
        <v>205</v>
      </c>
      <c r="E71" s="256" t="s">
        <v>137</v>
      </c>
      <c r="F71" s="524" t="s">
        <v>161</v>
      </c>
      <c r="G71" s="524">
        <v>6</v>
      </c>
      <c r="H71" s="524" t="s">
        <v>116</v>
      </c>
      <c r="I71" s="608" t="s">
        <v>206</v>
      </c>
      <c r="J71" s="524"/>
      <c r="K71" s="524" t="s">
        <v>161</v>
      </c>
      <c r="L71" s="524">
        <v>7</v>
      </c>
      <c r="M71" s="524">
        <v>4.32</v>
      </c>
      <c r="N71" s="490" t="s">
        <v>207</v>
      </c>
      <c r="O71" s="524"/>
      <c r="P71" s="525"/>
      <c r="Q71" s="698" t="s">
        <v>807</v>
      </c>
    </row>
    <row r="72" spans="1:17" s="519" customFormat="1" ht="65.400000000000006" customHeight="1">
      <c r="A72" s="444">
        <f>IF(E72=12,"",COUNTA($E$10:$E72))</f>
        <v>38</v>
      </c>
      <c r="B72" s="522" t="s">
        <v>208</v>
      </c>
      <c r="C72" s="621"/>
      <c r="D72" s="523" t="s">
        <v>209</v>
      </c>
      <c r="E72" s="256" t="s">
        <v>137</v>
      </c>
      <c r="F72" s="524" t="s">
        <v>161</v>
      </c>
      <c r="G72" s="524">
        <v>5</v>
      </c>
      <c r="H72" s="256">
        <v>3.66</v>
      </c>
      <c r="I72" s="608" t="s">
        <v>210</v>
      </c>
      <c r="J72" s="524"/>
      <c r="K72" s="524" t="s">
        <v>161</v>
      </c>
      <c r="L72" s="524">
        <v>6</v>
      </c>
      <c r="M72" s="256">
        <v>3.99</v>
      </c>
      <c r="N72" s="490" t="s">
        <v>172</v>
      </c>
      <c r="O72" s="524"/>
      <c r="P72" s="525"/>
      <c r="Q72" s="698" t="s">
        <v>807</v>
      </c>
    </row>
    <row r="73" spans="1:17" s="519" customFormat="1" ht="34.200000000000003" customHeight="1">
      <c r="A73" s="444"/>
      <c r="B73" s="770" t="s">
        <v>85</v>
      </c>
      <c r="C73" s="770"/>
      <c r="D73" s="523"/>
      <c r="E73" s="370"/>
      <c r="F73" s="524"/>
      <c r="G73" s="524"/>
      <c r="H73" s="524"/>
      <c r="I73" s="608"/>
      <c r="J73" s="524"/>
      <c r="K73" s="524"/>
      <c r="L73" s="524"/>
      <c r="M73" s="524"/>
      <c r="N73" s="490"/>
      <c r="O73" s="524"/>
      <c r="P73" s="525"/>
      <c r="Q73" s="468"/>
    </row>
    <row r="74" spans="1:17" s="624" customFormat="1" ht="65.400000000000006" customHeight="1">
      <c r="A74" s="444">
        <f>IF(E74=12,"",COUNTA($E$10:$E74))</f>
        <v>39</v>
      </c>
      <c r="B74" s="522" t="s">
        <v>475</v>
      </c>
      <c r="C74" s="622" t="s">
        <v>476</v>
      </c>
      <c r="D74" s="482"/>
      <c r="E74" s="256" t="s">
        <v>137</v>
      </c>
      <c r="F74" s="524" t="s">
        <v>217</v>
      </c>
      <c r="G74" s="524">
        <v>1</v>
      </c>
      <c r="H74" s="623" t="s">
        <v>132</v>
      </c>
      <c r="I74" s="570" t="s">
        <v>181</v>
      </c>
      <c r="J74" s="524"/>
      <c r="K74" s="524" t="s">
        <v>217</v>
      </c>
      <c r="L74" s="524">
        <v>2</v>
      </c>
      <c r="M74" s="524">
        <v>4.34</v>
      </c>
      <c r="N74" s="570" t="s">
        <v>207</v>
      </c>
      <c r="O74" s="524"/>
      <c r="P74" s="525"/>
      <c r="Q74" s="698" t="s">
        <v>797</v>
      </c>
    </row>
    <row r="75" spans="1:17" s="519" customFormat="1" ht="34.200000000000003" customHeight="1">
      <c r="A75" s="444"/>
      <c r="B75" s="625" t="s">
        <v>143</v>
      </c>
      <c r="C75" s="775"/>
      <c r="D75" s="775"/>
      <c r="E75" s="775"/>
      <c r="F75" s="775"/>
      <c r="G75" s="775"/>
      <c r="H75" s="775"/>
      <c r="I75" s="775"/>
      <c r="J75" s="775"/>
      <c r="K75" s="775"/>
      <c r="L75" s="775"/>
      <c r="M75" s="626"/>
      <c r="N75" s="627"/>
      <c r="O75" s="626"/>
      <c r="P75" s="628"/>
      <c r="Q75" s="698"/>
    </row>
    <row r="76" spans="1:17" s="624" customFormat="1" ht="65.400000000000006" customHeight="1">
      <c r="A76" s="444">
        <f>IF(E76=12,"",COUNTA($E$10:$E76))</f>
        <v>40</v>
      </c>
      <c r="B76" s="522" t="s">
        <v>526</v>
      </c>
      <c r="C76" s="621" t="s">
        <v>693</v>
      </c>
      <c r="D76" s="621"/>
      <c r="E76" s="256" t="s">
        <v>137</v>
      </c>
      <c r="F76" s="524" t="s">
        <v>161</v>
      </c>
      <c r="G76" s="524">
        <v>5</v>
      </c>
      <c r="H76" s="256">
        <v>3.66</v>
      </c>
      <c r="I76" s="608" t="s">
        <v>362</v>
      </c>
      <c r="J76" s="524"/>
      <c r="K76" s="524" t="s">
        <v>161</v>
      </c>
      <c r="L76" s="524">
        <v>6</v>
      </c>
      <c r="M76" s="256">
        <v>3.99</v>
      </c>
      <c r="N76" s="608" t="s">
        <v>207</v>
      </c>
      <c r="O76" s="616"/>
      <c r="P76" s="525"/>
      <c r="Q76" s="698" t="s">
        <v>800</v>
      </c>
    </row>
    <row r="77" spans="1:17" s="624" customFormat="1" ht="34.200000000000003" customHeight="1">
      <c r="A77" s="444"/>
      <c r="B77" s="773" t="s">
        <v>90</v>
      </c>
      <c r="C77" s="773"/>
      <c r="D77" s="776"/>
      <c r="E77" s="776"/>
      <c r="F77" s="776"/>
      <c r="G77" s="776"/>
      <c r="H77" s="776"/>
      <c r="I77" s="776"/>
      <c r="J77" s="776"/>
      <c r="K77" s="776"/>
      <c r="L77" s="776"/>
      <c r="M77" s="776"/>
      <c r="N77" s="630"/>
      <c r="O77" s="629"/>
      <c r="P77" s="631"/>
      <c r="Q77" s="706"/>
    </row>
    <row r="78" spans="1:17" s="632" customFormat="1" ht="65.400000000000006" customHeight="1">
      <c r="A78" s="444">
        <f>IF(E78=12,"",COUNTA($E$10:$E78))</f>
        <v>41</v>
      </c>
      <c r="B78" s="522" t="s">
        <v>505</v>
      </c>
      <c r="C78" s="489"/>
      <c r="D78" s="489" t="s">
        <v>506</v>
      </c>
      <c r="E78" s="256" t="s">
        <v>137</v>
      </c>
      <c r="F78" s="524" t="s">
        <v>161</v>
      </c>
      <c r="G78" s="524" t="s">
        <v>41</v>
      </c>
      <c r="H78" s="256">
        <v>3.66</v>
      </c>
      <c r="I78" s="524" t="s">
        <v>210</v>
      </c>
      <c r="J78" s="524"/>
      <c r="K78" s="524" t="s">
        <v>161</v>
      </c>
      <c r="L78" s="524" t="s">
        <v>42</v>
      </c>
      <c r="M78" s="256">
        <v>3.99</v>
      </c>
      <c r="N78" s="524" t="s">
        <v>172</v>
      </c>
      <c r="O78" s="524"/>
      <c r="P78" s="524"/>
      <c r="Q78" s="698" t="s">
        <v>806</v>
      </c>
    </row>
    <row r="79" spans="1:17" s="632" customFormat="1" ht="65.400000000000006" customHeight="1">
      <c r="A79" s="444">
        <f>IF(E79=12,"",COUNTA($E$10:$E79))</f>
        <v>42</v>
      </c>
      <c r="B79" s="522" t="s">
        <v>507</v>
      </c>
      <c r="C79" s="489"/>
      <c r="D79" s="489" t="s">
        <v>508</v>
      </c>
      <c r="E79" s="256" t="s">
        <v>137</v>
      </c>
      <c r="F79" s="524" t="s">
        <v>196</v>
      </c>
      <c r="G79" s="524" t="s">
        <v>44</v>
      </c>
      <c r="H79" s="255" t="s">
        <v>54</v>
      </c>
      <c r="I79" s="524" t="s">
        <v>210</v>
      </c>
      <c r="J79" s="524"/>
      <c r="K79" s="524" t="s">
        <v>196</v>
      </c>
      <c r="L79" s="524" t="s">
        <v>41</v>
      </c>
      <c r="M79" s="255" t="s">
        <v>79</v>
      </c>
      <c r="N79" s="524" t="s">
        <v>172</v>
      </c>
      <c r="O79" s="524"/>
      <c r="P79" s="524"/>
      <c r="Q79" s="698" t="s">
        <v>806</v>
      </c>
    </row>
    <row r="80" spans="1:17" s="635" customFormat="1" ht="34.200000000000003" customHeight="1">
      <c r="A80" s="444"/>
      <c r="B80" s="774" t="s">
        <v>102</v>
      </c>
      <c r="C80" s="774"/>
      <c r="D80" s="633"/>
      <c r="E80" s="634"/>
      <c r="F80" s="634"/>
      <c r="G80" s="634"/>
      <c r="H80" s="634"/>
      <c r="I80" s="634"/>
      <c r="J80" s="634"/>
      <c r="K80" s="634"/>
      <c r="L80" s="634"/>
      <c r="M80" s="634"/>
      <c r="N80" s="634"/>
      <c r="O80" s="634"/>
      <c r="P80" s="634"/>
      <c r="Q80" s="707"/>
    </row>
    <row r="81" spans="1:17" s="491" customFormat="1" ht="65.400000000000006" customHeight="1">
      <c r="A81" s="444">
        <f>IF(E81=12,"",COUNTA($E$10:$E81))</f>
        <v>43</v>
      </c>
      <c r="B81" s="636" t="s">
        <v>617</v>
      </c>
      <c r="C81" s="637"/>
      <c r="D81" s="591" t="s">
        <v>618</v>
      </c>
      <c r="E81" s="256" t="s">
        <v>137</v>
      </c>
      <c r="F81" s="638" t="s">
        <v>161</v>
      </c>
      <c r="G81" s="638" t="s">
        <v>41</v>
      </c>
      <c r="H81" s="534" t="s">
        <v>79</v>
      </c>
      <c r="I81" s="638" t="s">
        <v>210</v>
      </c>
      <c r="J81" s="534"/>
      <c r="K81" s="638" t="s">
        <v>161</v>
      </c>
      <c r="L81" s="534" t="s">
        <v>42</v>
      </c>
      <c r="M81" s="638" t="s">
        <v>116</v>
      </c>
      <c r="N81" s="638" t="s">
        <v>387</v>
      </c>
      <c r="O81" s="638"/>
      <c r="P81" s="639"/>
      <c r="Q81" s="698" t="s">
        <v>805</v>
      </c>
    </row>
    <row r="82" spans="1:17" s="517" customFormat="1" ht="34.200000000000003" customHeight="1">
      <c r="A82" s="444"/>
      <c r="B82" s="770" t="s">
        <v>119</v>
      </c>
      <c r="C82" s="770"/>
      <c r="D82" s="640"/>
      <c r="E82" s="641"/>
      <c r="F82" s="642"/>
      <c r="G82" s="641"/>
      <c r="H82" s="641"/>
      <c r="I82" s="642"/>
      <c r="J82" s="641"/>
      <c r="K82" s="642"/>
      <c r="L82" s="641"/>
      <c r="M82" s="641"/>
      <c r="N82" s="642"/>
      <c r="O82" s="641"/>
      <c r="P82" s="643"/>
      <c r="Q82" s="708"/>
    </row>
    <row r="83" spans="1:17" s="519" customFormat="1" ht="65.400000000000006" customHeight="1">
      <c r="A83" s="444">
        <f>IF(E83=12,"",COUNTA($E$10:$E83))</f>
        <v>44</v>
      </c>
      <c r="B83" s="556" t="s">
        <v>372</v>
      </c>
      <c r="C83" s="534"/>
      <c r="D83" s="534" t="s">
        <v>373</v>
      </c>
      <c r="E83" s="256" t="s">
        <v>137</v>
      </c>
      <c r="F83" s="482" t="s">
        <v>161</v>
      </c>
      <c r="G83" s="482">
        <v>5</v>
      </c>
      <c r="H83" s="256">
        <v>3.66</v>
      </c>
      <c r="I83" s="534" t="s">
        <v>362</v>
      </c>
      <c r="J83" s="482"/>
      <c r="K83" s="482" t="s">
        <v>161</v>
      </c>
      <c r="L83" s="482">
        <v>6</v>
      </c>
      <c r="M83" s="256">
        <v>3.99</v>
      </c>
      <c r="N83" s="534" t="s">
        <v>219</v>
      </c>
      <c r="O83" s="482"/>
      <c r="P83" s="482"/>
      <c r="Q83" s="698" t="s">
        <v>796</v>
      </c>
    </row>
    <row r="84" spans="1:17" s="519" customFormat="1" ht="65.400000000000006" customHeight="1">
      <c r="A84" s="444">
        <f>IF(E84=12,"",COUNTA($E$10:$E84))</f>
        <v>45</v>
      </c>
      <c r="B84" s="556" t="s">
        <v>374</v>
      </c>
      <c r="C84" s="534"/>
      <c r="D84" s="534" t="s">
        <v>375</v>
      </c>
      <c r="E84" s="256" t="s">
        <v>137</v>
      </c>
      <c r="F84" s="482" t="s">
        <v>161</v>
      </c>
      <c r="G84" s="482">
        <v>6</v>
      </c>
      <c r="H84" s="482" t="s">
        <v>116</v>
      </c>
      <c r="I84" s="534" t="s">
        <v>376</v>
      </c>
      <c r="J84" s="482"/>
      <c r="K84" s="482" t="s">
        <v>161</v>
      </c>
      <c r="L84" s="482">
        <v>7</v>
      </c>
      <c r="M84" s="482" t="s">
        <v>115</v>
      </c>
      <c r="N84" s="534" t="s">
        <v>365</v>
      </c>
      <c r="O84" s="482"/>
      <c r="P84" s="482"/>
      <c r="Q84" s="698" t="s">
        <v>794</v>
      </c>
    </row>
    <row r="85" spans="1:17" s="519" customFormat="1" ht="65.400000000000006" customHeight="1">
      <c r="A85" s="444">
        <f>IF(E85=12,"",COUNTA($E$10:$E85))</f>
        <v>46</v>
      </c>
      <c r="B85" s="556" t="s">
        <v>377</v>
      </c>
      <c r="C85" s="530"/>
      <c r="D85" s="530" t="s">
        <v>378</v>
      </c>
      <c r="E85" s="256" t="s">
        <v>137</v>
      </c>
      <c r="F85" s="482" t="s">
        <v>258</v>
      </c>
      <c r="G85" s="482">
        <v>2</v>
      </c>
      <c r="H85" s="482">
        <v>4.34</v>
      </c>
      <c r="I85" s="534" t="s">
        <v>376</v>
      </c>
      <c r="J85" s="482"/>
      <c r="K85" s="482" t="s">
        <v>258</v>
      </c>
      <c r="L85" s="482">
        <v>3</v>
      </c>
      <c r="M85" s="482">
        <v>4.68</v>
      </c>
      <c r="N85" s="534" t="s">
        <v>365</v>
      </c>
      <c r="O85" s="482"/>
      <c r="P85" s="482"/>
      <c r="Q85" s="698" t="s">
        <v>795</v>
      </c>
    </row>
    <row r="86" spans="1:17" s="519" customFormat="1" ht="65.400000000000006" customHeight="1">
      <c r="A86" s="444">
        <f>IF(E86=12,"",COUNTA($E$10:$E86))</f>
        <v>47</v>
      </c>
      <c r="B86" s="556" t="s">
        <v>379</v>
      </c>
      <c r="C86" s="534"/>
      <c r="D86" s="534" t="s">
        <v>380</v>
      </c>
      <c r="E86" s="256" t="s">
        <v>137</v>
      </c>
      <c r="F86" s="482" t="s">
        <v>258</v>
      </c>
      <c r="G86" s="482">
        <v>3</v>
      </c>
      <c r="H86" s="482">
        <v>4.68</v>
      </c>
      <c r="I86" s="534" t="s">
        <v>376</v>
      </c>
      <c r="J86" s="482"/>
      <c r="K86" s="482" t="s">
        <v>258</v>
      </c>
      <c r="L86" s="482">
        <v>4</v>
      </c>
      <c r="M86" s="482">
        <v>5.0199999999999996</v>
      </c>
      <c r="N86" s="534" t="s">
        <v>365</v>
      </c>
      <c r="O86" s="482"/>
      <c r="P86" s="482"/>
      <c r="Q86" s="698" t="s">
        <v>794</v>
      </c>
    </row>
    <row r="87" spans="1:17" s="519" customFormat="1" ht="65.400000000000006" customHeight="1">
      <c r="A87" s="444">
        <f>IF(E87=12,"",COUNTA($E$10:$E87))</f>
        <v>48</v>
      </c>
      <c r="B87" s="556" t="s">
        <v>381</v>
      </c>
      <c r="C87" s="534"/>
      <c r="D87" s="534" t="s">
        <v>382</v>
      </c>
      <c r="E87" s="256" t="s">
        <v>137</v>
      </c>
      <c r="F87" s="482" t="s">
        <v>196</v>
      </c>
      <c r="G87" s="482">
        <v>4</v>
      </c>
      <c r="H87" s="255" t="s">
        <v>54</v>
      </c>
      <c r="I87" s="534" t="s">
        <v>276</v>
      </c>
      <c r="J87" s="482"/>
      <c r="K87" s="482" t="s">
        <v>196</v>
      </c>
      <c r="L87" s="482">
        <v>5</v>
      </c>
      <c r="M87" s="255" t="s">
        <v>79</v>
      </c>
      <c r="N87" s="534" t="s">
        <v>163</v>
      </c>
      <c r="O87" s="482"/>
      <c r="P87" s="482"/>
      <c r="Q87" s="698" t="s">
        <v>796</v>
      </c>
    </row>
    <row r="88" spans="1:17" s="355" customFormat="1" ht="34.200000000000003" customHeight="1">
      <c r="A88" s="444">
        <f>IF(E88=12,"",COUNTA($E$10:$E88))</f>
        <v>48</v>
      </c>
      <c r="B88" s="644" t="s">
        <v>786</v>
      </c>
      <c r="C88" s="580"/>
      <c r="D88" s="645"/>
      <c r="E88" s="580"/>
      <c r="F88" s="578"/>
      <c r="G88" s="645"/>
      <c r="H88" s="646"/>
      <c r="I88" s="480"/>
      <c r="J88" s="645"/>
      <c r="K88" s="578"/>
      <c r="L88" s="645"/>
      <c r="M88" s="646"/>
      <c r="N88" s="480"/>
      <c r="O88" s="580"/>
      <c r="P88" s="580"/>
      <c r="Q88" s="466"/>
    </row>
    <row r="89" spans="1:17" s="297" customFormat="1" ht="65.400000000000006" customHeight="1">
      <c r="A89" s="444">
        <f>IF(E89=12,"",COUNTA($E$10:$E89))</f>
        <v>49</v>
      </c>
      <c r="B89" s="556" t="s">
        <v>787</v>
      </c>
      <c r="C89" s="292">
        <v>1985</v>
      </c>
      <c r="D89" s="482"/>
      <c r="E89" s="292" t="s">
        <v>734</v>
      </c>
      <c r="F89" s="647" t="s">
        <v>788</v>
      </c>
      <c r="G89" s="482">
        <v>4</v>
      </c>
      <c r="H89" s="648">
        <v>3.33</v>
      </c>
      <c r="I89" s="268" t="s">
        <v>789</v>
      </c>
      <c r="J89" s="482"/>
      <c r="K89" s="647" t="s">
        <v>788</v>
      </c>
      <c r="L89" s="482">
        <v>5</v>
      </c>
      <c r="M89" s="648">
        <v>3.66</v>
      </c>
      <c r="N89" s="268" t="s">
        <v>790</v>
      </c>
      <c r="O89" s="292"/>
      <c r="P89" s="292"/>
      <c r="Q89" s="467" t="s">
        <v>791</v>
      </c>
    </row>
    <row r="90" spans="1:17" s="297" customFormat="1" ht="34.200000000000003" customHeight="1">
      <c r="A90" s="444"/>
      <c r="B90" s="767" t="s">
        <v>775</v>
      </c>
      <c r="C90" s="767"/>
      <c r="D90" s="580"/>
      <c r="E90" s="580"/>
      <c r="F90" s="580"/>
      <c r="G90" s="580"/>
      <c r="H90" s="580"/>
      <c r="I90" s="580"/>
      <c r="J90" s="580"/>
      <c r="K90" s="580"/>
      <c r="L90" s="580"/>
      <c r="M90" s="292"/>
      <c r="N90" s="292"/>
      <c r="O90" s="292"/>
      <c r="P90" s="292"/>
      <c r="Q90" s="467"/>
    </row>
    <row r="91" spans="1:17" s="297" customFormat="1" ht="94.8" customHeight="1">
      <c r="A91" s="444">
        <f>IF(E91=12,"",COUNTA($E$10:$E91))</f>
        <v>50</v>
      </c>
      <c r="B91" s="501" t="s">
        <v>776</v>
      </c>
      <c r="C91" s="647">
        <v>1983</v>
      </c>
      <c r="D91" s="292"/>
      <c r="E91" s="292" t="s">
        <v>777</v>
      </c>
      <c r="F91" s="647" t="s">
        <v>778</v>
      </c>
      <c r="G91" s="292">
        <v>2</v>
      </c>
      <c r="H91" s="292" t="s">
        <v>779</v>
      </c>
      <c r="I91" s="647" t="s">
        <v>780</v>
      </c>
      <c r="J91" s="292"/>
      <c r="K91" s="647" t="s">
        <v>778</v>
      </c>
      <c r="L91" s="292">
        <v>3</v>
      </c>
      <c r="M91" s="292" t="s">
        <v>781</v>
      </c>
      <c r="N91" s="268" t="s">
        <v>155</v>
      </c>
      <c r="O91" s="292"/>
      <c r="P91" s="292"/>
      <c r="Q91" s="467" t="s">
        <v>782</v>
      </c>
    </row>
    <row r="92" spans="1:17" s="297" customFormat="1" ht="34.200000000000003" customHeight="1">
      <c r="A92" s="444"/>
      <c r="B92" s="769" t="s">
        <v>761</v>
      </c>
      <c r="C92" s="769"/>
      <c r="D92" s="649"/>
      <c r="E92" s="489"/>
      <c r="F92" s="255"/>
      <c r="G92" s="255"/>
      <c r="H92" s="255"/>
      <c r="I92" s="255"/>
      <c r="J92" s="255"/>
      <c r="K92" s="255"/>
      <c r="L92" s="255"/>
      <c r="M92" s="255"/>
      <c r="N92" s="255"/>
      <c r="O92" s="255"/>
      <c r="P92" s="650"/>
      <c r="Q92" s="696"/>
    </row>
    <row r="93" spans="1:17" s="297" customFormat="1" ht="65.400000000000006" customHeight="1">
      <c r="A93" s="444">
        <f>IF(E93=12,"",COUNTA($E$10:$E93))</f>
        <v>51</v>
      </c>
      <c r="B93" s="556" t="s">
        <v>784</v>
      </c>
      <c r="C93" s="292">
        <v>1978</v>
      </c>
      <c r="D93" s="482"/>
      <c r="E93" s="292" t="s">
        <v>734</v>
      </c>
      <c r="F93" s="647" t="s">
        <v>735</v>
      </c>
      <c r="G93" s="482">
        <v>6</v>
      </c>
      <c r="H93" s="648" t="s">
        <v>116</v>
      </c>
      <c r="I93" s="268" t="s">
        <v>154</v>
      </c>
      <c r="J93" s="482"/>
      <c r="K93" s="647" t="s">
        <v>735</v>
      </c>
      <c r="L93" s="482">
        <v>7</v>
      </c>
      <c r="M93" s="648" t="s">
        <v>115</v>
      </c>
      <c r="N93" s="268" t="s">
        <v>155</v>
      </c>
      <c r="O93" s="292"/>
      <c r="P93" s="292"/>
      <c r="Q93" s="467" t="s">
        <v>792</v>
      </c>
    </row>
    <row r="94" spans="1:17" s="653" customFormat="1" ht="34.200000000000003" customHeight="1">
      <c r="A94" s="651"/>
      <c r="B94" s="772" t="s">
        <v>821</v>
      </c>
      <c r="C94" s="772"/>
      <c r="D94" s="772"/>
      <c r="E94" s="772"/>
      <c r="F94" s="772"/>
      <c r="G94" s="652"/>
      <c r="H94" s="652"/>
      <c r="I94" s="652"/>
      <c r="J94" s="652"/>
      <c r="K94" s="652"/>
      <c r="L94" s="652"/>
      <c r="M94" s="652"/>
      <c r="N94" s="652"/>
      <c r="O94" s="652"/>
      <c r="P94" s="652"/>
      <c r="Q94" s="465"/>
    </row>
    <row r="95" spans="1:17" s="659" customFormat="1" ht="34.200000000000003" customHeight="1">
      <c r="A95" s="654"/>
      <c r="B95" s="655" t="s">
        <v>106</v>
      </c>
      <c r="C95" s="656"/>
      <c r="D95" s="657"/>
      <c r="E95" s="654"/>
      <c r="F95" s="658"/>
      <c r="G95" s="654"/>
      <c r="H95" s="654"/>
      <c r="I95" s="656"/>
      <c r="J95" s="654"/>
      <c r="K95" s="658"/>
      <c r="L95" s="654"/>
      <c r="M95" s="654"/>
      <c r="N95" s="657"/>
      <c r="O95" s="654"/>
      <c r="P95" s="654"/>
      <c r="Q95" s="709"/>
    </row>
    <row r="96" spans="1:17" s="669" customFormat="1" ht="92.4" customHeight="1">
      <c r="A96" s="660">
        <v>1</v>
      </c>
      <c r="B96" s="661" t="s">
        <v>539</v>
      </c>
      <c r="C96" s="662"/>
      <c r="D96" s="663" t="s">
        <v>540</v>
      </c>
      <c r="E96" s="664" t="s">
        <v>137</v>
      </c>
      <c r="F96" s="665" t="s">
        <v>36</v>
      </c>
      <c r="G96" s="660">
        <v>5</v>
      </c>
      <c r="H96" s="666" t="s">
        <v>712</v>
      </c>
      <c r="I96" s="666" t="s">
        <v>495</v>
      </c>
      <c r="J96" s="667"/>
      <c r="K96" s="665" t="s">
        <v>36</v>
      </c>
      <c r="L96" s="660">
        <v>6</v>
      </c>
      <c r="M96" s="666" t="s">
        <v>711</v>
      </c>
      <c r="N96" s="666" t="s">
        <v>541</v>
      </c>
      <c r="O96" s="667"/>
      <c r="P96" s="668"/>
      <c r="Q96" s="710" t="s">
        <v>811</v>
      </c>
    </row>
    <row r="97" spans="1:17" s="659" customFormat="1" ht="34.200000000000003" customHeight="1">
      <c r="A97" s="670"/>
      <c r="B97" s="771" t="s">
        <v>101</v>
      </c>
      <c r="C97" s="771"/>
      <c r="D97" s="771"/>
      <c r="E97" s="671"/>
      <c r="F97" s="672"/>
      <c r="G97" s="671"/>
      <c r="H97" s="671"/>
      <c r="I97" s="672"/>
      <c r="J97" s="671"/>
      <c r="K97" s="672"/>
      <c r="L97" s="671"/>
      <c r="M97" s="671"/>
      <c r="N97" s="672"/>
      <c r="O97" s="671"/>
      <c r="P97" s="673"/>
      <c r="Q97" s="711"/>
    </row>
    <row r="98" spans="1:17" s="659" customFormat="1" ht="85.2" customHeight="1">
      <c r="A98" s="660">
        <v>2</v>
      </c>
      <c r="B98" s="661" t="s">
        <v>239</v>
      </c>
      <c r="C98" s="674"/>
      <c r="D98" s="663" t="s">
        <v>240</v>
      </c>
      <c r="E98" s="664" t="s">
        <v>137</v>
      </c>
      <c r="F98" s="675" t="s">
        <v>196</v>
      </c>
      <c r="G98" s="660">
        <v>5</v>
      </c>
      <c r="H98" s="676" t="s">
        <v>79</v>
      </c>
      <c r="I98" s="675" t="s">
        <v>210</v>
      </c>
      <c r="J98" s="660"/>
      <c r="K98" s="675" t="s">
        <v>196</v>
      </c>
      <c r="L98" s="660">
        <v>6</v>
      </c>
      <c r="M98" s="677">
        <v>3.99</v>
      </c>
      <c r="N98" s="675" t="s">
        <v>241</v>
      </c>
      <c r="O98" s="660"/>
      <c r="P98" s="668"/>
      <c r="Q98" s="710" t="s">
        <v>793</v>
      </c>
    </row>
    <row r="99" spans="1:17" s="681" customFormat="1" ht="34.200000000000003" customHeight="1">
      <c r="A99" s="678"/>
      <c r="B99" s="655" t="s">
        <v>91</v>
      </c>
      <c r="C99" s="679"/>
      <c r="D99" s="663"/>
      <c r="E99" s="675"/>
      <c r="F99" s="660"/>
      <c r="G99" s="660"/>
      <c r="H99" s="660"/>
      <c r="I99" s="680"/>
      <c r="J99" s="660"/>
      <c r="K99" s="660"/>
      <c r="L99" s="660"/>
      <c r="M99" s="660"/>
      <c r="N99" s="666"/>
      <c r="O99" s="660"/>
      <c r="P99" s="668"/>
      <c r="Q99" s="712"/>
    </row>
    <row r="100" spans="1:17" s="659" customFormat="1" ht="80.400000000000006" customHeight="1">
      <c r="A100" s="660">
        <v>3</v>
      </c>
      <c r="B100" s="661" t="s">
        <v>307</v>
      </c>
      <c r="C100" s="674"/>
      <c r="D100" s="674" t="s">
        <v>308</v>
      </c>
      <c r="E100" s="664" t="s">
        <v>137</v>
      </c>
      <c r="F100" s="675" t="s">
        <v>161</v>
      </c>
      <c r="G100" s="660">
        <v>2</v>
      </c>
      <c r="H100" s="682" t="s">
        <v>81</v>
      </c>
      <c r="I100" s="675" t="s">
        <v>171</v>
      </c>
      <c r="J100" s="660"/>
      <c r="K100" s="675" t="s">
        <v>217</v>
      </c>
      <c r="L100" s="660">
        <v>3</v>
      </c>
      <c r="M100" s="683">
        <f>2.67+0.33</f>
        <v>3</v>
      </c>
      <c r="N100" s="666" t="s">
        <v>241</v>
      </c>
      <c r="O100" s="660"/>
      <c r="P100" s="668"/>
      <c r="Q100" s="710" t="s">
        <v>810</v>
      </c>
    </row>
    <row r="101" spans="1:17" s="686" customFormat="1" ht="34.200000000000003" customHeight="1">
      <c r="A101" s="678"/>
      <c r="B101" s="768" t="s">
        <v>769</v>
      </c>
      <c r="C101" s="768"/>
      <c r="D101" s="684"/>
      <c r="E101" s="684"/>
      <c r="F101" s="685"/>
      <c r="G101" s="684"/>
      <c r="H101" s="684"/>
      <c r="I101" s="685"/>
      <c r="J101" s="684"/>
      <c r="K101" s="685"/>
      <c r="L101" s="684"/>
      <c r="M101" s="684"/>
      <c r="N101" s="685"/>
      <c r="O101" s="684"/>
      <c r="P101" s="684"/>
      <c r="Q101" s="470"/>
    </row>
    <row r="102" spans="1:17" s="686" customFormat="1" ht="73.2" customHeight="1">
      <c r="A102" s="684">
        <v>4</v>
      </c>
      <c r="B102" s="687" t="s">
        <v>783</v>
      </c>
      <c r="C102" s="684">
        <v>1987</v>
      </c>
      <c r="D102" s="685"/>
      <c r="E102" s="684" t="s">
        <v>734</v>
      </c>
      <c r="F102" s="688" t="s">
        <v>735</v>
      </c>
      <c r="G102" s="684">
        <v>4</v>
      </c>
      <c r="H102" s="684" t="s">
        <v>54</v>
      </c>
      <c r="I102" s="689" t="s">
        <v>407</v>
      </c>
      <c r="J102" s="684"/>
      <c r="K102" s="685" t="s">
        <v>735</v>
      </c>
      <c r="L102" s="684">
        <v>5</v>
      </c>
      <c r="M102" s="684" t="s">
        <v>79</v>
      </c>
      <c r="N102" s="689" t="s">
        <v>241</v>
      </c>
      <c r="O102" s="684"/>
      <c r="P102" s="684"/>
      <c r="Q102" s="710" t="s">
        <v>832</v>
      </c>
    </row>
  </sheetData>
  <mergeCells count="42">
    <mergeCell ref="A1:Q1"/>
    <mergeCell ref="A2:Q2"/>
    <mergeCell ref="A3:Q3"/>
    <mergeCell ref="E4:E6"/>
    <mergeCell ref="F4:J4"/>
    <mergeCell ref="F5:F6"/>
    <mergeCell ref="G5:G6"/>
    <mergeCell ref="H5:H6"/>
    <mergeCell ref="I5:I6"/>
    <mergeCell ref="J5:J6"/>
    <mergeCell ref="C5:C6"/>
    <mergeCell ref="Q4:Q6"/>
    <mergeCell ref="K4:P4"/>
    <mergeCell ref="M5:M6"/>
    <mergeCell ref="N5:N6"/>
    <mergeCell ref="O5:O6"/>
    <mergeCell ref="B63:D63"/>
    <mergeCell ref="B70:C70"/>
    <mergeCell ref="B65:C65"/>
    <mergeCell ref="A4:A6"/>
    <mergeCell ref="B4:B6"/>
    <mergeCell ref="C4:D4"/>
    <mergeCell ref="D5:D6"/>
    <mergeCell ref="B43:C43"/>
    <mergeCell ref="B54:C54"/>
    <mergeCell ref="B8:E8"/>
    <mergeCell ref="E45:P45"/>
    <mergeCell ref="P5:P6"/>
    <mergeCell ref="K5:K6"/>
    <mergeCell ref="L5:L6"/>
    <mergeCell ref="B73:C73"/>
    <mergeCell ref="B77:C77"/>
    <mergeCell ref="B68:C68"/>
    <mergeCell ref="B80:C80"/>
    <mergeCell ref="C75:L75"/>
    <mergeCell ref="D77:M77"/>
    <mergeCell ref="B90:C90"/>
    <mergeCell ref="B101:C101"/>
    <mergeCell ref="B92:C92"/>
    <mergeCell ref="B82:C82"/>
    <mergeCell ref="B97:D97"/>
    <mergeCell ref="B94:F94"/>
  </mergeCells>
  <dataValidations count="1">
    <dataValidation operator="greaterThan" allowBlank="1" showInputMessage="1" showErrorMessage="1" errorTitle="Dữ liệu nhập vào sai định dạng" error="Dữ liệu nhập vào phải đúng định dạng dd/mm/yyyy" promptTitle="Thông báo" prompt="Nhập đúng định dạng: dd/mm/yyyy_x000a_VD: 20/10/2016" sqref="C55 C68 WUP81 D81 ID81 RZ81 ABV81 ALR81 AVN81 BFJ81 BPF81 BZB81 CIX81 CST81 DCP81 DML81 DWH81 EGD81 EPZ81 EZV81 FJR81 FTN81 GDJ81 GNF81 GXB81 HGX81 HQT81 IAP81 IKL81 IUH81 JED81 JNZ81 JXV81 KHR81 KRN81 LBJ81 LLF81 LVB81 MEX81 MOT81 MYP81 NIL81 NSH81 OCD81 OLZ81 OVV81 PFR81 PPN81 PZJ81 QJF81 QTB81 RCX81 RMT81 RWP81 SGL81 SQH81 TAD81 TJZ81 TTV81 UDR81 UNN81 UXJ81 VHF81 VRB81 WAX81 WKT81 C78:C79 C65 C70:C74 C99:C100 C76"/>
  </dataValidations>
  <pageMargins left="0.19685039370078741" right="0.19685039370078741" top="0.19685039370078741" bottom="0.27559055118110237" header="0.19685039370078741" footer="0.31496062992125984"/>
  <pageSetup paperSize="9" scale="65" orientation="landscape" r:id="rId1"/>
  <headerFooter>
    <oddFooter>Page &amp;P</oddFooter>
  </headerFooter>
  <drawing r:id="rId2"/>
  <legacyDrawing r:id="rId3"/>
</worksheet>
</file>

<file path=xl/worksheets/sheet3.xml><?xml version="1.0" encoding="utf-8"?>
<worksheet xmlns="http://schemas.openxmlformats.org/spreadsheetml/2006/main" xmlns:r="http://schemas.openxmlformats.org/officeDocument/2006/relationships">
  <dimension ref="A1:AC25"/>
  <sheetViews>
    <sheetView tabSelected="1" showRuler="0" topLeftCell="A16" zoomScale="85" zoomScaleNormal="75" zoomScalePageLayoutView="75" workbookViewId="0">
      <selection activeCell="S22" sqref="S22"/>
    </sheetView>
  </sheetViews>
  <sheetFormatPr defaultColWidth="9.109375" defaultRowHeight="16.8"/>
  <cols>
    <col min="1" max="1" width="6.109375" style="123" customWidth="1"/>
    <col min="2" max="2" width="25.33203125" style="21" customWidth="1"/>
    <col min="3" max="3" width="12.88671875" style="14" customWidth="1"/>
    <col min="4" max="4" width="20.33203125" style="20" customWidth="1"/>
    <col min="5" max="5" width="13" style="14" customWidth="1"/>
    <col min="6" max="6" width="13.109375" style="14" customWidth="1"/>
    <col min="7" max="7" width="8.88671875" style="27" customWidth="1"/>
    <col min="8" max="8" width="9.5546875" style="27" customWidth="1"/>
    <col min="9" max="9" width="11.88671875" style="28" customWidth="1"/>
    <col min="10" max="10" width="9.44140625" style="29" customWidth="1"/>
    <col min="11" max="11" width="11.88671875" style="28" customWidth="1"/>
    <col min="12" max="12" width="6.88671875" style="29" customWidth="1"/>
    <col min="13" max="13" width="10.33203125" style="29" customWidth="1"/>
    <col min="14" max="14" width="11.88671875" style="28" customWidth="1"/>
    <col min="15" max="15" width="8" style="14" customWidth="1"/>
    <col min="16" max="16" width="10.109375" style="14" customWidth="1"/>
    <col min="17" max="17" width="17.6640625" style="14" customWidth="1"/>
    <col min="18" max="18" width="17.88671875" style="8" customWidth="1"/>
    <col min="19" max="16384" width="9.109375" style="8"/>
  </cols>
  <sheetData>
    <row r="1" spans="1:20" ht="19.5" customHeight="1">
      <c r="A1" s="786" t="s">
        <v>705</v>
      </c>
      <c r="B1" s="786"/>
      <c r="C1" s="786"/>
      <c r="D1" s="786"/>
      <c r="E1" s="786"/>
      <c r="F1" s="786"/>
      <c r="G1" s="786"/>
      <c r="H1" s="786"/>
      <c r="I1" s="786"/>
      <c r="J1" s="786"/>
      <c r="K1" s="786"/>
      <c r="L1" s="786"/>
      <c r="M1" s="786"/>
      <c r="N1" s="786"/>
      <c r="O1" s="786"/>
      <c r="P1" s="786"/>
      <c r="Q1" s="786"/>
    </row>
    <row r="2" spans="1:20" ht="19.5" customHeight="1">
      <c r="A2" s="789" t="str">
        <f>'TTH 2024'!A2:Q2</f>
        <v>(Kèm theo Thông báo số        /TB-PNV, ngày     /      /2024 của Phòng Nội vụ huyện Phong Thổ)</v>
      </c>
      <c r="B2" s="789"/>
      <c r="C2" s="789"/>
      <c r="D2" s="789"/>
      <c r="E2" s="789"/>
      <c r="F2" s="789"/>
      <c r="G2" s="789"/>
      <c r="H2" s="789"/>
      <c r="I2" s="789"/>
      <c r="J2" s="789"/>
      <c r="K2" s="789"/>
      <c r="L2" s="789"/>
      <c r="M2" s="789"/>
      <c r="N2" s="789"/>
      <c r="O2" s="789"/>
      <c r="P2" s="789"/>
      <c r="Q2" s="789"/>
    </row>
    <row r="3" spans="1:20" ht="24.75" customHeight="1">
      <c r="A3" s="791" t="s">
        <v>706</v>
      </c>
      <c r="B3" s="791"/>
      <c r="C3" s="791"/>
      <c r="D3" s="791"/>
      <c r="E3" s="791"/>
      <c r="F3" s="791"/>
      <c r="G3" s="791"/>
      <c r="H3" s="791"/>
      <c r="I3" s="791"/>
      <c r="J3" s="791"/>
      <c r="K3" s="791"/>
      <c r="L3" s="791"/>
      <c r="M3" s="791"/>
      <c r="N3" s="791"/>
      <c r="O3" s="791"/>
      <c r="P3" s="791"/>
      <c r="Q3" s="791"/>
    </row>
    <row r="4" spans="1:20" ht="24.75" customHeight="1">
      <c r="A4" s="792"/>
      <c r="B4" s="792"/>
      <c r="C4" s="792"/>
      <c r="D4" s="792"/>
      <c r="E4" s="792"/>
      <c r="F4" s="792"/>
      <c r="G4" s="792"/>
      <c r="H4" s="792"/>
      <c r="I4" s="792"/>
      <c r="J4" s="792"/>
      <c r="K4" s="792"/>
      <c r="L4" s="792"/>
      <c r="M4" s="792"/>
      <c r="N4" s="792"/>
      <c r="O4" s="792"/>
      <c r="P4" s="792"/>
    </row>
    <row r="5" spans="1:20" ht="45" customHeight="1">
      <c r="A5" s="788" t="s">
        <v>0</v>
      </c>
      <c r="B5" s="788" t="s">
        <v>1</v>
      </c>
      <c r="C5" s="788" t="s">
        <v>2</v>
      </c>
      <c r="D5" s="788"/>
      <c r="E5" s="788" t="s">
        <v>3</v>
      </c>
      <c r="F5" s="788" t="s">
        <v>55</v>
      </c>
      <c r="G5" s="788"/>
      <c r="H5" s="788"/>
      <c r="I5" s="788"/>
      <c r="J5" s="788"/>
      <c r="K5" s="788"/>
      <c r="L5" s="788"/>
      <c r="M5" s="788" t="s">
        <v>142</v>
      </c>
      <c r="N5" s="788"/>
      <c r="O5" s="788"/>
      <c r="P5" s="788"/>
      <c r="Q5" s="788" t="s">
        <v>56</v>
      </c>
    </row>
    <row r="6" spans="1:20" ht="73.5" customHeight="1">
      <c r="A6" s="788"/>
      <c r="B6" s="788"/>
      <c r="C6" s="788" t="s">
        <v>7</v>
      </c>
      <c r="D6" s="787" t="s">
        <v>8</v>
      </c>
      <c r="E6" s="788"/>
      <c r="F6" s="788" t="s">
        <v>57</v>
      </c>
      <c r="G6" s="788" t="s">
        <v>58</v>
      </c>
      <c r="H6" s="788" t="s">
        <v>59</v>
      </c>
      <c r="I6" s="787" t="s">
        <v>12</v>
      </c>
      <c r="J6" s="790" t="s">
        <v>60</v>
      </c>
      <c r="K6" s="787" t="s">
        <v>61</v>
      </c>
      <c r="L6" s="790" t="s">
        <v>62</v>
      </c>
      <c r="M6" s="790" t="s">
        <v>63</v>
      </c>
      <c r="N6" s="787" t="s">
        <v>64</v>
      </c>
      <c r="O6" s="788" t="s">
        <v>65</v>
      </c>
      <c r="P6" s="788" t="s">
        <v>66</v>
      </c>
      <c r="Q6" s="793"/>
    </row>
    <row r="7" spans="1:20" ht="89.25" customHeight="1">
      <c r="A7" s="788"/>
      <c r="B7" s="788"/>
      <c r="C7" s="788"/>
      <c r="D7" s="787"/>
      <c r="E7" s="788"/>
      <c r="F7" s="788"/>
      <c r="G7" s="788"/>
      <c r="H7" s="788"/>
      <c r="I7" s="787"/>
      <c r="J7" s="790"/>
      <c r="K7" s="787"/>
      <c r="L7" s="790"/>
      <c r="M7" s="790"/>
      <c r="N7" s="787"/>
      <c r="O7" s="788"/>
      <c r="P7" s="788"/>
      <c r="Q7" s="793"/>
    </row>
    <row r="8" spans="1:20" s="19" customFormat="1" ht="22.5" customHeight="1">
      <c r="A8" s="124" t="s">
        <v>19</v>
      </c>
      <c r="B8" s="15" t="s">
        <v>20</v>
      </c>
      <c r="C8" s="15" t="s">
        <v>21</v>
      </c>
      <c r="D8" s="16" t="s">
        <v>22</v>
      </c>
      <c r="E8" s="15" t="s">
        <v>23</v>
      </c>
      <c r="F8" s="15" t="s">
        <v>24</v>
      </c>
      <c r="G8" s="15" t="s">
        <v>25</v>
      </c>
      <c r="H8" s="15" t="s">
        <v>26</v>
      </c>
      <c r="I8" s="16" t="s">
        <v>27</v>
      </c>
      <c r="J8" s="17" t="s">
        <v>28</v>
      </c>
      <c r="K8" s="16" t="s">
        <v>29</v>
      </c>
      <c r="L8" s="15" t="s">
        <v>30</v>
      </c>
      <c r="M8" s="15" t="s">
        <v>31</v>
      </c>
      <c r="N8" s="16" t="s">
        <v>32</v>
      </c>
      <c r="O8" s="15" t="s">
        <v>33</v>
      </c>
      <c r="P8" s="15" t="s">
        <v>34</v>
      </c>
      <c r="Q8" s="18"/>
    </row>
    <row r="9" spans="1:20" s="66" customFormat="1" ht="39.75" customHeight="1">
      <c r="A9" s="122" t="s">
        <v>721</v>
      </c>
      <c r="B9" s="61" t="s">
        <v>131</v>
      </c>
      <c r="C9" s="83"/>
      <c r="D9" s="84"/>
      <c r="E9" s="83"/>
      <c r="F9" s="83"/>
      <c r="G9" s="13"/>
      <c r="H9" s="13"/>
      <c r="I9" s="48"/>
      <c r="J9" s="49"/>
      <c r="K9" s="48"/>
      <c r="L9" s="49"/>
      <c r="M9" s="49"/>
      <c r="N9" s="48"/>
      <c r="O9" s="83"/>
      <c r="P9" s="83"/>
      <c r="Q9" s="83"/>
      <c r="R9" s="8"/>
    </row>
    <row r="10" spans="1:20" s="67" customFormat="1" ht="39.75" customHeight="1">
      <c r="A10" s="79" t="s">
        <v>49</v>
      </c>
      <c r="B10" s="85" t="s">
        <v>681</v>
      </c>
      <c r="C10" s="85"/>
      <c r="D10" s="79" t="s">
        <v>682</v>
      </c>
      <c r="E10" s="79" t="s">
        <v>137</v>
      </c>
      <c r="F10" s="79" t="s">
        <v>683</v>
      </c>
      <c r="G10" s="79" t="s">
        <v>40</v>
      </c>
      <c r="H10" s="79" t="s">
        <v>136</v>
      </c>
      <c r="I10" s="79" t="s">
        <v>231</v>
      </c>
      <c r="J10" s="79"/>
      <c r="K10" s="79"/>
      <c r="L10" s="79"/>
      <c r="M10" s="79" t="s">
        <v>293</v>
      </c>
      <c r="N10" s="79" t="s">
        <v>147</v>
      </c>
      <c r="O10" s="79"/>
      <c r="P10" s="79"/>
      <c r="Q10" s="79"/>
      <c r="R10" s="86"/>
    </row>
    <row r="11" spans="1:20" s="64" customFormat="1" ht="40.5" customHeight="1">
      <c r="A11" s="125" t="s">
        <v>726</v>
      </c>
      <c r="B11" s="87" t="s">
        <v>76</v>
      </c>
      <c r="C11" s="56"/>
      <c r="D11" s="88"/>
      <c r="E11" s="56"/>
      <c r="F11" s="57"/>
      <c r="G11" s="56"/>
      <c r="H11" s="56"/>
      <c r="I11" s="88"/>
      <c r="J11" s="56"/>
      <c r="K11" s="88"/>
      <c r="L11" s="89"/>
      <c r="M11" s="89"/>
      <c r="N11" s="88"/>
      <c r="O11" s="56"/>
      <c r="P11" s="90"/>
      <c r="Q11" s="91"/>
      <c r="R11" s="92"/>
      <c r="S11" s="62"/>
      <c r="T11" s="63"/>
    </row>
    <row r="12" spans="1:20" s="65" customFormat="1" ht="48" customHeight="1">
      <c r="A12" s="93">
        <v>2</v>
      </c>
      <c r="B12" s="94" t="s">
        <v>700</v>
      </c>
      <c r="C12" s="58"/>
      <c r="D12" s="58">
        <v>24934</v>
      </c>
      <c r="E12" s="56" t="s">
        <v>188</v>
      </c>
      <c r="F12" s="95" t="s">
        <v>74</v>
      </c>
      <c r="G12" s="96">
        <v>10</v>
      </c>
      <c r="H12" s="97" t="s">
        <v>100</v>
      </c>
      <c r="I12" s="58" t="s">
        <v>717</v>
      </c>
      <c r="J12" s="98">
        <v>0.05</v>
      </c>
      <c r="K12" s="95" t="s">
        <v>74</v>
      </c>
      <c r="L12" s="96"/>
      <c r="M12" s="98">
        <v>0.06</v>
      </c>
      <c r="N12" s="58" t="s">
        <v>219</v>
      </c>
      <c r="O12" s="99"/>
      <c r="P12" s="58"/>
      <c r="Q12" s="100"/>
      <c r="R12" s="101"/>
    </row>
    <row r="13" spans="1:20" s="65" customFormat="1" ht="39.75" customHeight="1">
      <c r="A13" s="75" t="s">
        <v>722</v>
      </c>
      <c r="B13" s="41" t="s">
        <v>105</v>
      </c>
      <c r="C13" s="31"/>
      <c r="D13" s="31"/>
      <c r="E13" s="44"/>
      <c r="F13" s="35"/>
      <c r="G13" s="7"/>
      <c r="H13" s="47"/>
      <c r="I13" s="31"/>
      <c r="J13" s="36"/>
      <c r="K13" s="31"/>
      <c r="L13" s="7"/>
      <c r="M13" s="102"/>
      <c r="N13" s="31"/>
      <c r="O13" s="36"/>
      <c r="P13" s="31"/>
      <c r="Q13" s="103"/>
      <c r="R13" s="101"/>
    </row>
    <row r="14" spans="1:20" s="69" customFormat="1" ht="39.75" customHeight="1">
      <c r="A14" s="39" t="s">
        <v>39</v>
      </c>
      <c r="B14" s="82" t="s">
        <v>284</v>
      </c>
      <c r="C14" s="104"/>
      <c r="D14" s="104" t="s">
        <v>285</v>
      </c>
      <c r="E14" s="79" t="s">
        <v>137</v>
      </c>
      <c r="F14" s="76" t="s">
        <v>286</v>
      </c>
      <c r="G14" s="76" t="s">
        <v>46</v>
      </c>
      <c r="H14" s="76" t="s">
        <v>716</v>
      </c>
      <c r="I14" s="78" t="s">
        <v>287</v>
      </c>
      <c r="J14" s="76" t="s">
        <v>288</v>
      </c>
      <c r="K14" s="76" t="s">
        <v>286</v>
      </c>
      <c r="L14" s="76"/>
      <c r="M14" s="76" t="s">
        <v>289</v>
      </c>
      <c r="N14" s="78" t="s">
        <v>207</v>
      </c>
      <c r="O14" s="76"/>
      <c r="P14" s="105"/>
      <c r="Q14" s="76"/>
      <c r="R14" s="106"/>
      <c r="S14" s="70"/>
    </row>
    <row r="15" spans="1:20" s="69" customFormat="1" ht="39.75" customHeight="1">
      <c r="A15" s="39" t="s">
        <v>44</v>
      </c>
      <c r="B15" s="82" t="s">
        <v>290</v>
      </c>
      <c r="C15" s="104"/>
      <c r="D15" s="104" t="s">
        <v>291</v>
      </c>
      <c r="E15" s="79" t="s">
        <v>137</v>
      </c>
      <c r="F15" s="76" t="s">
        <v>292</v>
      </c>
      <c r="G15" s="76" t="s">
        <v>43</v>
      </c>
      <c r="H15" s="76" t="s">
        <v>100</v>
      </c>
      <c r="I15" s="78" t="s">
        <v>287</v>
      </c>
      <c r="J15" s="76" t="s">
        <v>293</v>
      </c>
      <c r="K15" s="76" t="s">
        <v>292</v>
      </c>
      <c r="L15" s="76"/>
      <c r="M15" s="76" t="s">
        <v>294</v>
      </c>
      <c r="N15" s="78" t="s">
        <v>207</v>
      </c>
      <c r="O15" s="76"/>
      <c r="P15" s="105"/>
      <c r="Q15" s="76"/>
      <c r="R15" s="106"/>
      <c r="S15" s="70"/>
    </row>
    <row r="16" spans="1:20" s="30" customFormat="1" ht="39.75" customHeight="1">
      <c r="A16" s="122" t="s">
        <v>723</v>
      </c>
      <c r="B16" s="785" t="s">
        <v>111</v>
      </c>
      <c r="C16" s="785"/>
      <c r="D16" s="9"/>
      <c r="E16" s="9"/>
      <c r="F16" s="2"/>
      <c r="G16" s="2"/>
      <c r="H16" s="2"/>
      <c r="I16" s="2"/>
      <c r="J16" s="2"/>
      <c r="K16" s="2"/>
      <c r="L16" s="2"/>
      <c r="M16" s="2"/>
      <c r="N16" s="2"/>
      <c r="O16" s="107"/>
      <c r="P16" s="107"/>
      <c r="Q16" s="59"/>
      <c r="R16" s="10"/>
    </row>
    <row r="17" spans="1:29" s="68" customFormat="1" ht="39.75" customHeight="1">
      <c r="A17" s="38">
        <v>5</v>
      </c>
      <c r="B17" s="108" t="s">
        <v>583</v>
      </c>
      <c r="C17" s="77"/>
      <c r="D17" s="109" t="s">
        <v>584</v>
      </c>
      <c r="E17" s="45" t="s">
        <v>188</v>
      </c>
      <c r="F17" s="77" t="s">
        <v>286</v>
      </c>
      <c r="G17" s="45">
        <v>12</v>
      </c>
      <c r="H17" s="45">
        <v>4.0599999999999996</v>
      </c>
      <c r="I17" s="109" t="s">
        <v>585</v>
      </c>
      <c r="J17" s="110">
        <v>7.0000000000000007E-2</v>
      </c>
      <c r="K17" s="77" t="s">
        <v>286</v>
      </c>
      <c r="L17" s="45"/>
      <c r="M17" s="110">
        <v>0.08</v>
      </c>
      <c r="N17" s="109" t="s">
        <v>214</v>
      </c>
      <c r="O17" s="45"/>
      <c r="P17" s="111"/>
      <c r="Q17" s="42"/>
      <c r="R17" s="112"/>
    </row>
    <row r="18" spans="1:29" s="66" customFormat="1" ht="39.75" customHeight="1">
      <c r="A18" s="122" t="s">
        <v>724</v>
      </c>
      <c r="B18" s="37" t="s">
        <v>128</v>
      </c>
      <c r="C18" s="46"/>
      <c r="D18" s="48"/>
      <c r="E18" s="13"/>
      <c r="F18" s="13"/>
      <c r="G18" s="13"/>
      <c r="H18" s="13"/>
      <c r="I18" s="48"/>
      <c r="J18" s="49"/>
      <c r="K18" s="48"/>
      <c r="L18" s="49"/>
      <c r="M18" s="49"/>
      <c r="N18" s="48"/>
      <c r="O18" s="13"/>
      <c r="P18" s="13"/>
      <c r="Q18" s="13"/>
      <c r="R18" s="8"/>
    </row>
    <row r="19" spans="1:29" s="71" customFormat="1" ht="39.75" customHeight="1">
      <c r="A19" s="40">
        <v>6</v>
      </c>
      <c r="B19" s="113" t="s">
        <v>211</v>
      </c>
      <c r="C19" s="114"/>
      <c r="D19" s="115" t="s">
        <v>212</v>
      </c>
      <c r="E19" s="79" t="s">
        <v>137</v>
      </c>
      <c r="F19" s="6" t="s">
        <v>161</v>
      </c>
      <c r="G19" s="6">
        <v>9</v>
      </c>
      <c r="H19" s="6">
        <v>4.9800000000000004</v>
      </c>
      <c r="I19" s="55" t="s">
        <v>213</v>
      </c>
      <c r="J19" s="116"/>
      <c r="K19" s="72"/>
      <c r="L19" s="72"/>
      <c r="M19" s="116">
        <v>0.05</v>
      </c>
      <c r="N19" s="72" t="s">
        <v>214</v>
      </c>
      <c r="O19" s="113"/>
      <c r="P19" s="117"/>
      <c r="Q19" s="113"/>
      <c r="R19" s="118"/>
    </row>
    <row r="20" spans="1:29" s="66" customFormat="1" ht="39.75" customHeight="1">
      <c r="A20" s="122" t="s">
        <v>725</v>
      </c>
      <c r="B20" s="60" t="s">
        <v>97</v>
      </c>
      <c r="C20" s="46"/>
      <c r="D20" s="48"/>
      <c r="E20" s="13"/>
      <c r="F20" s="13"/>
      <c r="G20" s="13"/>
      <c r="H20" s="13"/>
      <c r="I20" s="48"/>
      <c r="J20" s="49"/>
      <c r="K20" s="48"/>
      <c r="L20" s="49"/>
      <c r="M20" s="49"/>
      <c r="N20" s="48"/>
      <c r="O20" s="13"/>
      <c r="P20" s="13"/>
      <c r="Q20" s="13"/>
      <c r="R20" s="8"/>
    </row>
    <row r="21" spans="1:29" s="73" customFormat="1" ht="35.4" customHeight="1">
      <c r="A21" s="5">
        <v>7</v>
      </c>
      <c r="B21" s="32" t="s">
        <v>335</v>
      </c>
      <c r="C21" s="53"/>
      <c r="D21" s="53" t="s">
        <v>336</v>
      </c>
      <c r="E21" s="79" t="s">
        <v>137</v>
      </c>
      <c r="F21" s="54" t="s">
        <v>337</v>
      </c>
      <c r="G21" s="4" t="s">
        <v>40</v>
      </c>
      <c r="H21" s="5">
        <v>4.9800000000000004</v>
      </c>
      <c r="I21" s="53" t="s">
        <v>338</v>
      </c>
      <c r="J21" s="3" t="s">
        <v>293</v>
      </c>
      <c r="K21" s="34" t="s">
        <v>338</v>
      </c>
      <c r="L21" s="5" t="s">
        <v>328</v>
      </c>
      <c r="M21" s="50">
        <v>0.06</v>
      </c>
      <c r="N21" s="34" t="s">
        <v>163</v>
      </c>
      <c r="O21" s="5"/>
      <c r="P21" s="33"/>
      <c r="Q21" s="126"/>
      <c r="R21" s="43"/>
      <c r="AB21" s="74"/>
      <c r="AC21" s="73" t="e">
        <f>#REF!-H21</f>
        <v>#REF!</v>
      </c>
    </row>
    <row r="22" spans="1:29" s="143" customFormat="1" ht="35.4" customHeight="1">
      <c r="A22" s="127" t="s">
        <v>813</v>
      </c>
      <c r="B22" s="136" t="s">
        <v>814</v>
      </c>
      <c r="C22" s="137"/>
      <c r="D22" s="138"/>
      <c r="E22" s="137"/>
      <c r="F22" s="137"/>
      <c r="G22" s="139"/>
      <c r="H22" s="140"/>
      <c r="I22" s="141"/>
      <c r="J22" s="142"/>
      <c r="K22" s="141"/>
      <c r="L22" s="142"/>
      <c r="M22" s="142"/>
      <c r="N22" s="141"/>
      <c r="O22" s="137"/>
      <c r="P22" s="137"/>
      <c r="Q22" s="137"/>
    </row>
    <row r="23" spans="1:29" ht="35.4" customHeight="1">
      <c r="A23" s="144">
        <v>8</v>
      </c>
      <c r="B23" s="128" t="s">
        <v>815</v>
      </c>
      <c r="C23" s="129"/>
      <c r="D23" s="133" t="s">
        <v>816</v>
      </c>
      <c r="E23" s="129" t="s">
        <v>137</v>
      </c>
      <c r="F23" s="134" t="s">
        <v>735</v>
      </c>
      <c r="G23" s="130">
        <v>9</v>
      </c>
      <c r="H23" s="51">
        <v>4.9800000000000004</v>
      </c>
      <c r="I23" s="135" t="s">
        <v>222</v>
      </c>
      <c r="J23" s="132"/>
      <c r="K23" s="131"/>
      <c r="L23" s="132"/>
      <c r="M23" s="132">
        <v>0.05</v>
      </c>
      <c r="N23" s="135" t="s">
        <v>223</v>
      </c>
      <c r="O23" s="129"/>
      <c r="P23" s="129"/>
      <c r="Q23" s="129"/>
    </row>
    <row r="24" spans="1:29" ht="33" customHeight="1">
      <c r="A24" s="127" t="s">
        <v>829</v>
      </c>
      <c r="B24" s="726" t="s">
        <v>824</v>
      </c>
      <c r="C24" s="717"/>
      <c r="D24" s="717"/>
      <c r="E24" s="717"/>
      <c r="F24" s="718"/>
      <c r="G24" s="717"/>
      <c r="H24" s="717"/>
      <c r="I24" s="719"/>
      <c r="J24" s="720"/>
      <c r="K24" s="719"/>
      <c r="L24" s="717"/>
      <c r="M24" s="720"/>
      <c r="N24" s="719"/>
      <c r="O24" s="717"/>
      <c r="P24" s="717"/>
      <c r="Q24" s="717"/>
    </row>
    <row r="25" spans="1:29" ht="33" customHeight="1">
      <c r="A25" s="721">
        <v>9</v>
      </c>
      <c r="B25" s="722" t="s">
        <v>825</v>
      </c>
      <c r="C25" s="723" t="s">
        <v>826</v>
      </c>
      <c r="D25" s="721"/>
      <c r="E25" s="721" t="s">
        <v>734</v>
      </c>
      <c r="F25" s="724" t="s">
        <v>735</v>
      </c>
      <c r="G25" s="721">
        <v>9</v>
      </c>
      <c r="H25" s="721" t="s">
        <v>136</v>
      </c>
      <c r="I25" s="723" t="s">
        <v>827</v>
      </c>
      <c r="J25" s="725">
        <v>0.06</v>
      </c>
      <c r="K25" s="723" t="s">
        <v>828</v>
      </c>
      <c r="L25" s="721"/>
      <c r="M25" s="725">
        <v>7.0000000000000007E-2</v>
      </c>
      <c r="N25" s="723" t="s">
        <v>365</v>
      </c>
      <c r="O25" s="721"/>
      <c r="P25" s="721"/>
      <c r="Q25" s="721"/>
    </row>
  </sheetData>
  <sheetProtection formatCells="0" formatColumns="0" formatRows="0" insertColumns="0" insertRows="0" insertHyperlinks="0" deleteColumns="0" deleteRows="0" sort="0" autoFilter="0" pivotTables="0"/>
  <mergeCells count="25">
    <mergeCell ref="B5:B7"/>
    <mergeCell ref="F5:L5"/>
    <mergeCell ref="P6:P7"/>
    <mergeCell ref="K6:K7"/>
    <mergeCell ref="M6:M7"/>
    <mergeCell ref="G6:G7"/>
    <mergeCell ref="O6:O7"/>
    <mergeCell ref="F6:F7"/>
    <mergeCell ref="H6:H7"/>
    <mergeCell ref="B16:C16"/>
    <mergeCell ref="A1:Q1"/>
    <mergeCell ref="I6:I7"/>
    <mergeCell ref="A5:A7"/>
    <mergeCell ref="A2:Q2"/>
    <mergeCell ref="L6:L7"/>
    <mergeCell ref="A3:Q3"/>
    <mergeCell ref="D6:D7"/>
    <mergeCell ref="E5:E7"/>
    <mergeCell ref="A4:P4"/>
    <mergeCell ref="C5:D5"/>
    <mergeCell ref="M5:P5"/>
    <mergeCell ref="N6:N7"/>
    <mergeCell ref="C6:C7"/>
    <mergeCell ref="J6:J7"/>
    <mergeCell ref="Q5:Q7"/>
  </mergeCells>
  <phoneticPr fontId="5" type="noConversion"/>
  <pageMargins left="0.11811023622047245" right="0.15748031496062992" top="0.27" bottom="0.35433070866141736" header="0.31496062992125984" footer="0.19685039370078741"/>
  <pageSetup paperSize="9" scale="70" orientation="landscape"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dimension ref="A1:Q10"/>
  <sheetViews>
    <sheetView showRuler="0" zoomScale="90" zoomScaleNormal="90" zoomScalePageLayoutView="70" workbookViewId="0">
      <selection activeCell="P4" sqref="P4"/>
    </sheetView>
  </sheetViews>
  <sheetFormatPr defaultColWidth="9.109375" defaultRowHeight="15.6"/>
  <cols>
    <col min="1" max="1" width="5.5546875" style="11" customWidth="1"/>
    <col min="2" max="2" width="22.6640625" style="22" customWidth="1"/>
    <col min="3" max="3" width="11.6640625" style="24" customWidth="1"/>
    <col min="4" max="4" width="14.5546875" style="24" customWidth="1"/>
    <col min="5" max="5" width="11.6640625" style="24" customWidth="1"/>
    <col min="6" max="6" width="13" style="24" customWidth="1"/>
    <col min="7" max="7" width="12.44140625" style="25" customWidth="1"/>
    <col min="8" max="8" width="13.33203125" style="24" customWidth="1"/>
    <col min="9" max="9" width="17.109375" style="12" customWidth="1"/>
    <col min="10" max="10" width="9.109375" style="24" customWidth="1"/>
    <col min="11" max="11" width="8.88671875" style="24" customWidth="1"/>
    <col min="12" max="12" width="15.88671875" style="24" customWidth="1"/>
    <col min="13" max="13" width="7.6640625" style="24" customWidth="1"/>
    <col min="14" max="14" width="17.44140625" style="24" customWidth="1"/>
    <col min="15" max="15" width="9.88671875" style="10" customWidth="1"/>
    <col min="16" max="16384" width="9.109375" style="8"/>
  </cols>
  <sheetData>
    <row r="1" spans="1:17" ht="30" customHeight="1">
      <c r="A1" s="795" t="s">
        <v>708</v>
      </c>
      <c r="B1" s="795"/>
      <c r="C1" s="795"/>
      <c r="D1" s="795"/>
      <c r="E1" s="795"/>
      <c r="F1" s="795"/>
      <c r="G1" s="795"/>
      <c r="H1" s="795"/>
      <c r="I1" s="795"/>
      <c r="J1" s="795"/>
      <c r="K1" s="795"/>
      <c r="L1" s="795"/>
      <c r="M1" s="795"/>
      <c r="N1" s="795"/>
      <c r="O1" s="795"/>
    </row>
    <row r="2" spans="1:17" ht="25.5" customHeight="1">
      <c r="A2" s="796" t="str">
        <f>VK!A2</f>
        <v>(Kèm theo Thông báo số        /TB-PNV, ngày     /      /2024 của Phòng Nội vụ huyện Phong Thổ)</v>
      </c>
      <c r="B2" s="795"/>
      <c r="C2" s="795"/>
      <c r="D2" s="795"/>
      <c r="E2" s="795"/>
      <c r="F2" s="795"/>
      <c r="G2" s="795"/>
      <c r="H2" s="795"/>
      <c r="I2" s="795"/>
      <c r="J2" s="795"/>
      <c r="K2" s="795"/>
      <c r="L2" s="795"/>
      <c r="M2" s="795"/>
      <c r="N2" s="795"/>
      <c r="O2" s="795"/>
    </row>
    <row r="3" spans="1:17" ht="28.5" customHeight="1">
      <c r="A3" s="797" t="s">
        <v>707</v>
      </c>
      <c r="B3" s="797"/>
      <c r="C3" s="797"/>
      <c r="D3" s="797"/>
      <c r="E3" s="797"/>
      <c r="F3" s="797"/>
      <c r="G3" s="797"/>
      <c r="H3" s="797"/>
      <c r="I3" s="797"/>
      <c r="J3" s="797"/>
      <c r="K3" s="797"/>
      <c r="L3" s="797"/>
      <c r="M3" s="797"/>
      <c r="N3" s="797"/>
      <c r="O3" s="22"/>
    </row>
    <row r="4" spans="1:17" ht="30.75" customHeight="1">
      <c r="A4" s="798" t="s">
        <v>0</v>
      </c>
      <c r="B4" s="799" t="s">
        <v>1</v>
      </c>
      <c r="C4" s="794" t="s">
        <v>53</v>
      </c>
      <c r="D4" s="794"/>
      <c r="E4" s="794" t="s">
        <v>3</v>
      </c>
      <c r="F4" s="794" t="s">
        <v>67</v>
      </c>
      <c r="G4" s="794" t="s">
        <v>68</v>
      </c>
      <c r="H4" s="794" t="s">
        <v>69</v>
      </c>
      <c r="I4" s="800" t="s">
        <v>688</v>
      </c>
      <c r="J4" s="794" t="s">
        <v>70</v>
      </c>
      <c r="K4" s="794" t="s">
        <v>71</v>
      </c>
      <c r="L4" s="794" t="s">
        <v>12</v>
      </c>
      <c r="M4" s="794" t="s">
        <v>72</v>
      </c>
      <c r="N4" s="794" t="s">
        <v>73</v>
      </c>
      <c r="O4" s="801" t="s">
        <v>123</v>
      </c>
    </row>
    <row r="5" spans="1:17" ht="13.8">
      <c r="A5" s="798"/>
      <c r="B5" s="799"/>
      <c r="C5" s="794" t="s">
        <v>7</v>
      </c>
      <c r="D5" s="794" t="s">
        <v>8</v>
      </c>
      <c r="E5" s="794"/>
      <c r="F5" s="794"/>
      <c r="G5" s="794"/>
      <c r="H5" s="794"/>
      <c r="I5" s="794"/>
      <c r="J5" s="794"/>
      <c r="K5" s="794"/>
      <c r="L5" s="794"/>
      <c r="M5" s="794"/>
      <c r="N5" s="794"/>
      <c r="O5" s="801"/>
    </row>
    <row r="6" spans="1:17" ht="120.75" customHeight="1">
      <c r="A6" s="798"/>
      <c r="B6" s="799"/>
      <c r="C6" s="794"/>
      <c r="D6" s="794"/>
      <c r="E6" s="794"/>
      <c r="F6" s="794"/>
      <c r="G6" s="794"/>
      <c r="H6" s="794"/>
      <c r="I6" s="794"/>
      <c r="J6" s="794"/>
      <c r="K6" s="794"/>
      <c r="L6" s="794"/>
      <c r="M6" s="794"/>
      <c r="N6" s="794"/>
      <c r="O6" s="801"/>
    </row>
    <row r="7" spans="1:17" ht="15.75" customHeight="1">
      <c r="A7" s="1" t="s">
        <v>49</v>
      </c>
      <c r="B7" s="26" t="s">
        <v>38</v>
      </c>
      <c r="C7" s="1" t="s">
        <v>39</v>
      </c>
      <c r="D7" s="1" t="s">
        <v>44</v>
      </c>
      <c r="E7" s="1" t="s">
        <v>41</v>
      </c>
      <c r="F7" s="1" t="s">
        <v>42</v>
      </c>
      <c r="G7" s="1" t="s">
        <v>50</v>
      </c>
      <c r="H7" s="1" t="s">
        <v>37</v>
      </c>
      <c r="I7" s="1" t="s">
        <v>40</v>
      </c>
      <c r="J7" s="1" t="s">
        <v>43</v>
      </c>
      <c r="K7" s="1" t="s">
        <v>45</v>
      </c>
      <c r="L7" s="1" t="s">
        <v>46</v>
      </c>
      <c r="M7" s="1" t="s">
        <v>47</v>
      </c>
      <c r="N7" s="1" t="s">
        <v>48</v>
      </c>
      <c r="O7" s="23">
        <v>15</v>
      </c>
    </row>
    <row r="8" spans="1:17" s="121" customFormat="1" ht="33" customHeight="1">
      <c r="A8" s="80" t="s">
        <v>721</v>
      </c>
      <c r="B8" s="60" t="s">
        <v>687</v>
      </c>
      <c r="C8" s="81"/>
      <c r="D8" s="81"/>
      <c r="E8" s="38"/>
      <c r="F8" s="45"/>
      <c r="G8" s="81"/>
      <c r="H8" s="81"/>
      <c r="I8" s="119"/>
      <c r="J8" s="38"/>
      <c r="K8" s="38"/>
      <c r="L8" s="119"/>
      <c r="M8" s="120"/>
      <c r="N8" s="81"/>
      <c r="O8" s="38"/>
    </row>
    <row r="9" spans="1:17" s="52" customFormat="1" ht="52.5" customHeight="1">
      <c r="A9" s="731">
        <v>1</v>
      </c>
      <c r="B9" s="732" t="s">
        <v>667</v>
      </c>
      <c r="C9" s="733"/>
      <c r="D9" s="734" t="s">
        <v>668</v>
      </c>
      <c r="E9" s="735" t="s">
        <v>686</v>
      </c>
      <c r="F9" s="736" t="s">
        <v>161</v>
      </c>
      <c r="G9" s="735" t="s">
        <v>684</v>
      </c>
      <c r="H9" s="735" t="s">
        <v>685</v>
      </c>
      <c r="I9" s="735" t="s">
        <v>689</v>
      </c>
      <c r="J9" s="735" t="s">
        <v>39</v>
      </c>
      <c r="K9" s="735" t="s">
        <v>86</v>
      </c>
      <c r="L9" s="735" t="s">
        <v>158</v>
      </c>
      <c r="M9" s="735" t="s">
        <v>294</v>
      </c>
      <c r="N9" s="737" t="s">
        <v>669</v>
      </c>
      <c r="O9" s="738"/>
      <c r="P9" s="727"/>
      <c r="Q9" s="728"/>
    </row>
    <row r="10" spans="1:17">
      <c r="P10" s="729"/>
      <c r="Q10" s="730"/>
    </row>
  </sheetData>
  <sheetProtection formatCells="0" formatColumns="0" formatRows="0" insertColumns="0" insertRows="0" insertHyperlinks="0" deleteColumns="0" deleteRows="0" sort="0" autoFilter="0" pivotTables="0"/>
  <mergeCells count="19">
    <mergeCell ref="O4:O6"/>
    <mergeCell ref="N4:N6"/>
    <mergeCell ref="H4:H6"/>
    <mergeCell ref="K4:K6"/>
    <mergeCell ref="F4:F6"/>
    <mergeCell ref="G4:G6"/>
    <mergeCell ref="D5:D6"/>
    <mergeCell ref="A1:O1"/>
    <mergeCell ref="A2:O2"/>
    <mergeCell ref="A3:N3"/>
    <mergeCell ref="A4:A6"/>
    <mergeCell ref="B4:B6"/>
    <mergeCell ref="C4:D4"/>
    <mergeCell ref="E4:E6"/>
    <mergeCell ref="C5:C6"/>
    <mergeCell ref="L4:L6"/>
    <mergeCell ref="M4:M6"/>
    <mergeCell ref="I4:I6"/>
    <mergeCell ref="J4:J6"/>
  </mergeCells>
  <phoneticPr fontId="5" type="noConversion"/>
  <pageMargins left="0.2" right="0.25" top="0.5" bottom="0.5" header="0.3" footer="0.3"/>
  <pageSetup paperSize="9" scale="75" orientation="landscape" useFirstPageNumber="1"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Thuong xuyen </vt:lpstr>
      <vt:lpstr>TTH 2024</vt:lpstr>
      <vt:lpstr>VK</vt:lpstr>
      <vt:lpstr>THAM NIEN</vt:lpstr>
      <vt:lpstr>'TTH 2024'!Print_Titles</vt:lpstr>
      <vt:lpstr>VK!Print_Titles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MrTuan</dc:creator>
  <cp:lastModifiedBy>Cao A Go</cp:lastModifiedBy>
  <cp:lastPrinted>2024-04-23T09:39:22Z</cp:lastPrinted>
  <dcterms:created xsi:type="dcterms:W3CDTF">2014-03-18T00:22:56Z</dcterms:created>
  <dcterms:modified xsi:type="dcterms:W3CDTF">2024-04-30T09:04:04Z</dcterms:modified>
</cp:coreProperties>
</file>